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75" yWindow="135" windowWidth="9930" windowHeight="9810" tabRatio="758"/>
  </bookViews>
  <sheets>
    <sheet name="12-18 лет" sheetId="1" r:id="rId1"/>
    <sheet name="7-11 лет" sheetId="2" r:id="rId2"/>
  </sheets>
  <definedNames>
    <definedName name="_xlnm.Print_Area" localSheetId="0">'12-18 лет'!$A$1:$R$292</definedName>
    <definedName name="_xlnm.Print_Area" localSheetId="1">'7-11 лет'!$A$1:$R$282</definedName>
  </definedNames>
  <calcPr calcId="125725" refMode="R1C1"/>
</workbook>
</file>

<file path=xl/calcChain.xml><?xml version="1.0" encoding="utf-8"?>
<calcChain xmlns="http://schemas.openxmlformats.org/spreadsheetml/2006/main">
  <c r="G141" i="1"/>
  <c r="F61"/>
  <c r="F69"/>
  <c r="F85"/>
  <c r="F93"/>
  <c r="F117"/>
  <c r="F109"/>
  <c r="F149"/>
  <c r="F150" s="1"/>
  <c r="F165"/>
  <c r="F173"/>
  <c r="F189"/>
  <c r="F196"/>
  <c r="F211"/>
  <c r="F219"/>
  <c r="F266"/>
  <c r="F243"/>
  <c r="F258"/>
  <c r="F291"/>
  <c r="F292" s="1"/>
  <c r="F281"/>
  <c r="F289"/>
  <c r="F282" i="2"/>
  <c r="F281"/>
  <c r="F279"/>
  <c r="F280" s="1"/>
  <c r="F271"/>
  <c r="F256"/>
  <c r="F248"/>
  <c r="F233"/>
  <c r="F225"/>
  <c r="F209"/>
  <c r="F201"/>
  <c r="F186"/>
  <c r="F179"/>
  <c r="F163"/>
  <c r="F155"/>
  <c r="F139"/>
  <c r="F117"/>
  <c r="F109"/>
  <c r="F93"/>
  <c r="F85"/>
  <c r="F61"/>
  <c r="F69"/>
  <c r="F235" i="1"/>
  <c r="F244" s="1"/>
  <c r="F22"/>
  <c r="F15"/>
  <c r="F46"/>
  <c r="F47" s="1"/>
  <c r="F38"/>
  <c r="F46" i="2"/>
  <c r="F38"/>
  <c r="F47" s="1"/>
  <c r="F15"/>
  <c r="F22"/>
  <c r="R279"/>
  <c r="Q279"/>
  <c r="P279"/>
  <c r="O279"/>
  <c r="N279"/>
  <c r="M279"/>
  <c r="L279"/>
  <c r="K279"/>
  <c r="J279"/>
  <c r="I279"/>
  <c r="H279"/>
  <c r="G279"/>
  <c r="R271"/>
  <c r="Q271"/>
  <c r="P271"/>
  <c r="O271"/>
  <c r="N271"/>
  <c r="M271"/>
  <c r="L271"/>
  <c r="K271"/>
  <c r="J271"/>
  <c r="I271"/>
  <c r="H271"/>
  <c r="G271"/>
  <c r="R256"/>
  <c r="Q256"/>
  <c r="P256"/>
  <c r="O256"/>
  <c r="N256"/>
  <c r="M256"/>
  <c r="L256"/>
  <c r="K256"/>
  <c r="J256"/>
  <c r="I256"/>
  <c r="H256"/>
  <c r="G256"/>
  <c r="R248"/>
  <c r="Q248"/>
  <c r="P248"/>
  <c r="O248"/>
  <c r="N248"/>
  <c r="M248"/>
  <c r="L248"/>
  <c r="K248"/>
  <c r="J248"/>
  <c r="I248"/>
  <c r="H248"/>
  <c r="G248"/>
  <c r="R233"/>
  <c r="Q233"/>
  <c r="P233"/>
  <c r="O233"/>
  <c r="N233"/>
  <c r="M233"/>
  <c r="L233"/>
  <c r="K233"/>
  <c r="J233"/>
  <c r="I233"/>
  <c r="H233"/>
  <c r="G233"/>
  <c r="R225"/>
  <c r="Q225"/>
  <c r="P225"/>
  <c r="O225"/>
  <c r="N225"/>
  <c r="M225"/>
  <c r="L225"/>
  <c r="K225"/>
  <c r="J225"/>
  <c r="I225"/>
  <c r="H225"/>
  <c r="G225"/>
  <c r="R209"/>
  <c r="Q209"/>
  <c r="P209"/>
  <c r="O209"/>
  <c r="N209"/>
  <c r="M209"/>
  <c r="L209"/>
  <c r="K209"/>
  <c r="J209"/>
  <c r="I209"/>
  <c r="H209"/>
  <c r="G209"/>
  <c r="R201"/>
  <c r="Q201"/>
  <c r="P201"/>
  <c r="O201"/>
  <c r="N201"/>
  <c r="M201"/>
  <c r="L201"/>
  <c r="K201"/>
  <c r="J201"/>
  <c r="I201"/>
  <c r="H201"/>
  <c r="G201"/>
  <c r="R186"/>
  <c r="Q186"/>
  <c r="P186"/>
  <c r="O186"/>
  <c r="N186"/>
  <c r="M186"/>
  <c r="L186"/>
  <c r="K186"/>
  <c r="J186"/>
  <c r="I186"/>
  <c r="H186"/>
  <c r="G186"/>
  <c r="R179"/>
  <c r="Q179"/>
  <c r="P179"/>
  <c r="O179"/>
  <c r="N179"/>
  <c r="M179"/>
  <c r="L179"/>
  <c r="K179"/>
  <c r="J179"/>
  <c r="I179"/>
  <c r="H179"/>
  <c r="G179"/>
  <c r="R163"/>
  <c r="Q163"/>
  <c r="P163"/>
  <c r="O163"/>
  <c r="N163"/>
  <c r="M163"/>
  <c r="L163"/>
  <c r="K163"/>
  <c r="J163"/>
  <c r="I163"/>
  <c r="H163"/>
  <c r="G163"/>
  <c r="R155"/>
  <c r="Q155"/>
  <c r="P155"/>
  <c r="O155"/>
  <c r="N155"/>
  <c r="M155"/>
  <c r="L155"/>
  <c r="K155"/>
  <c r="J155"/>
  <c r="I155"/>
  <c r="H155"/>
  <c r="G155"/>
  <c r="R139"/>
  <c r="R140" s="1"/>
  <c r="Q139"/>
  <c r="Q140" s="1"/>
  <c r="P139"/>
  <c r="P140" s="1"/>
  <c r="O139"/>
  <c r="O140" s="1"/>
  <c r="N139"/>
  <c r="N140" s="1"/>
  <c r="M139"/>
  <c r="M140" s="1"/>
  <c r="L139"/>
  <c r="L140" s="1"/>
  <c r="K139"/>
  <c r="K140" s="1"/>
  <c r="J139"/>
  <c r="J140" s="1"/>
  <c r="I139"/>
  <c r="I140" s="1"/>
  <c r="H139"/>
  <c r="H140" s="1"/>
  <c r="G139"/>
  <c r="G140" s="1"/>
  <c r="R131"/>
  <c r="Q131"/>
  <c r="P131"/>
  <c r="O131"/>
  <c r="N131"/>
  <c r="M131"/>
  <c r="L131"/>
  <c r="K131"/>
  <c r="J131"/>
  <c r="I131"/>
  <c r="H131"/>
  <c r="G131"/>
  <c r="R117"/>
  <c r="Q117"/>
  <c r="P117"/>
  <c r="O117"/>
  <c r="N117"/>
  <c r="M117"/>
  <c r="L117"/>
  <c r="K117"/>
  <c r="J117"/>
  <c r="I117"/>
  <c r="H117"/>
  <c r="G117"/>
  <c r="R109"/>
  <c r="Q109"/>
  <c r="P109"/>
  <c r="O109"/>
  <c r="N109"/>
  <c r="M109"/>
  <c r="L109"/>
  <c r="K109"/>
  <c r="J109"/>
  <c r="I109"/>
  <c r="H109"/>
  <c r="G109"/>
  <c r="R93"/>
  <c r="Q93"/>
  <c r="P93"/>
  <c r="O93"/>
  <c r="N93"/>
  <c r="M93"/>
  <c r="L93"/>
  <c r="K93"/>
  <c r="J93"/>
  <c r="I93"/>
  <c r="H93"/>
  <c r="G93"/>
  <c r="R85"/>
  <c r="Q85"/>
  <c r="P85"/>
  <c r="O85"/>
  <c r="N85"/>
  <c r="M85"/>
  <c r="L85"/>
  <c r="K85"/>
  <c r="J85"/>
  <c r="I85"/>
  <c r="H85"/>
  <c r="G85"/>
  <c r="R69"/>
  <c r="Q69"/>
  <c r="P69"/>
  <c r="O69"/>
  <c r="N69"/>
  <c r="M69"/>
  <c r="L69"/>
  <c r="K69"/>
  <c r="J69"/>
  <c r="I69"/>
  <c r="H69"/>
  <c r="G69"/>
  <c r="R61"/>
  <c r="Q61"/>
  <c r="P61"/>
  <c r="O61"/>
  <c r="N61"/>
  <c r="M61"/>
  <c r="L61"/>
  <c r="K61"/>
  <c r="J61"/>
  <c r="I61"/>
  <c r="H61"/>
  <c r="G61"/>
  <c r="R46"/>
  <c r="Q46"/>
  <c r="P46"/>
  <c r="O46"/>
  <c r="N46"/>
  <c r="M46"/>
  <c r="L46"/>
  <c r="K46"/>
  <c r="J46"/>
  <c r="I46"/>
  <c r="H46"/>
  <c r="G46"/>
  <c r="R38"/>
  <c r="Q38"/>
  <c r="P38"/>
  <c r="O38"/>
  <c r="N38"/>
  <c r="M38"/>
  <c r="L38"/>
  <c r="K38"/>
  <c r="J38"/>
  <c r="I38"/>
  <c r="H38"/>
  <c r="G38"/>
  <c r="R22"/>
  <c r="Q22"/>
  <c r="P22"/>
  <c r="O22"/>
  <c r="N22"/>
  <c r="M22"/>
  <c r="L22"/>
  <c r="K22"/>
  <c r="J22"/>
  <c r="I22"/>
  <c r="H22"/>
  <c r="G22"/>
  <c r="R15"/>
  <c r="Q15"/>
  <c r="P15"/>
  <c r="O15"/>
  <c r="N15"/>
  <c r="M15"/>
  <c r="L15"/>
  <c r="K15"/>
  <c r="J15"/>
  <c r="I15"/>
  <c r="H15"/>
  <c r="G15"/>
  <c r="F23" l="1"/>
  <c r="F290" i="1"/>
  <c r="F267"/>
  <c r="F220"/>
  <c r="F197"/>
  <c r="F174"/>
  <c r="F118" i="2"/>
  <c r="F164"/>
  <c r="F187"/>
  <c r="F210"/>
  <c r="F234"/>
  <c r="F257"/>
  <c r="F118" i="1"/>
  <c r="R23" i="2"/>
  <c r="J47"/>
  <c r="M23"/>
  <c r="I47"/>
  <c r="M70"/>
  <c r="M94"/>
  <c r="Q118"/>
  <c r="H23"/>
  <c r="P23"/>
  <c r="L47"/>
  <c r="H70"/>
  <c r="P70"/>
  <c r="H94"/>
  <c r="P94"/>
  <c r="H164"/>
  <c r="P164"/>
  <c r="H187"/>
  <c r="P187"/>
  <c r="H210"/>
  <c r="P210"/>
  <c r="H234"/>
  <c r="P234"/>
  <c r="H280"/>
  <c r="G23"/>
  <c r="K23"/>
  <c r="O23"/>
  <c r="G47"/>
  <c r="K47"/>
  <c r="O47"/>
  <c r="G70"/>
  <c r="K70"/>
  <c r="O70"/>
  <c r="G94"/>
  <c r="K94"/>
  <c r="O94"/>
  <c r="G164"/>
  <c r="K164"/>
  <c r="O164"/>
  <c r="G187"/>
  <c r="K187"/>
  <c r="O187"/>
  <c r="G210"/>
  <c r="K210"/>
  <c r="O210"/>
  <c r="G234"/>
  <c r="K234"/>
  <c r="O234"/>
  <c r="G280"/>
  <c r="K280"/>
  <c r="O280"/>
  <c r="J23"/>
  <c r="R47"/>
  <c r="R70"/>
  <c r="J94"/>
  <c r="N94"/>
  <c r="R94"/>
  <c r="J164"/>
  <c r="N164"/>
  <c r="R164"/>
  <c r="J187"/>
  <c r="N187"/>
  <c r="R187"/>
  <c r="J210"/>
  <c r="N210"/>
  <c r="R210"/>
  <c r="J234"/>
  <c r="N234"/>
  <c r="R234"/>
  <c r="J280"/>
  <c r="N280"/>
  <c r="R280"/>
  <c r="N47"/>
  <c r="N70"/>
  <c r="I23"/>
  <c r="M47"/>
  <c r="I70"/>
  <c r="I94"/>
  <c r="I164"/>
  <c r="M164"/>
  <c r="Q164"/>
  <c r="I187"/>
  <c r="M187"/>
  <c r="Q187"/>
  <c r="I210"/>
  <c r="M210"/>
  <c r="Q210"/>
  <c r="I234"/>
  <c r="M234"/>
  <c r="Q234"/>
  <c r="I280"/>
  <c r="M280"/>
  <c r="Q280"/>
  <c r="N23"/>
  <c r="J70"/>
  <c r="Q23"/>
  <c r="Q47"/>
  <c r="Q70"/>
  <c r="Q94"/>
  <c r="L23"/>
  <c r="H47"/>
  <c r="P47"/>
  <c r="L70"/>
  <c r="L94"/>
  <c r="L164"/>
  <c r="L187"/>
  <c r="L210"/>
  <c r="L234"/>
  <c r="L280"/>
  <c r="P280"/>
  <c r="F140"/>
  <c r="R118"/>
  <c r="I118"/>
  <c r="M118"/>
  <c r="H118"/>
  <c r="L118"/>
  <c r="P118"/>
  <c r="G118"/>
  <c r="K118"/>
  <c r="O118"/>
  <c r="J118"/>
  <c r="N118"/>
  <c r="F94"/>
  <c r="F94" i="1"/>
  <c r="F70"/>
  <c r="F70" i="2"/>
  <c r="N257"/>
  <c r="I257"/>
  <c r="Q257"/>
  <c r="G257"/>
  <c r="K257"/>
  <c r="O257"/>
  <c r="J257"/>
  <c r="R257"/>
  <c r="M257"/>
  <c r="H257"/>
  <c r="L257"/>
  <c r="P257"/>
  <c r="K281" l="1"/>
  <c r="K282" s="1"/>
  <c r="R281"/>
  <c r="R282" s="1"/>
  <c r="H281"/>
  <c r="H282" s="1"/>
  <c r="O281"/>
  <c r="O282" s="1"/>
  <c r="I281"/>
  <c r="I282" s="1"/>
  <c r="P281"/>
  <c r="P282" s="1"/>
  <c r="M281"/>
  <c r="M282" s="1"/>
  <c r="L281"/>
  <c r="L282" s="1"/>
  <c r="Q281"/>
  <c r="Q282" s="1"/>
  <c r="G281"/>
  <c r="G282" s="1"/>
  <c r="N281"/>
  <c r="N282" s="1"/>
  <c r="J281"/>
  <c r="J282" s="1"/>
  <c r="H281" i="1"/>
  <c r="I281"/>
  <c r="J281"/>
  <c r="K281"/>
  <c r="L281"/>
  <c r="M281"/>
  <c r="N281"/>
  <c r="O281"/>
  <c r="P281"/>
  <c r="Q281"/>
  <c r="R281"/>
  <c r="G281"/>
  <c r="H266"/>
  <c r="I266"/>
  <c r="J266"/>
  <c r="K266"/>
  <c r="L266"/>
  <c r="M266"/>
  <c r="N266"/>
  <c r="O266"/>
  <c r="P266"/>
  <c r="Q266"/>
  <c r="R266"/>
  <c r="G266"/>
  <c r="H258"/>
  <c r="I258"/>
  <c r="J258"/>
  <c r="K258"/>
  <c r="L258"/>
  <c r="M258"/>
  <c r="N258"/>
  <c r="O258"/>
  <c r="P258"/>
  <c r="Q258"/>
  <c r="R258"/>
  <c r="G258"/>
  <c r="H243"/>
  <c r="I243"/>
  <c r="J243"/>
  <c r="K243"/>
  <c r="L243"/>
  <c r="M243"/>
  <c r="N243"/>
  <c r="O243"/>
  <c r="P243"/>
  <c r="Q243"/>
  <c r="R243"/>
  <c r="G243"/>
  <c r="H235"/>
  <c r="I235"/>
  <c r="J235"/>
  <c r="K235"/>
  <c r="L235"/>
  <c r="M235"/>
  <c r="N235"/>
  <c r="O235"/>
  <c r="P235"/>
  <c r="Q235"/>
  <c r="R235"/>
  <c r="G235"/>
  <c r="H219"/>
  <c r="I219"/>
  <c r="J219"/>
  <c r="K219"/>
  <c r="L219"/>
  <c r="M219"/>
  <c r="N219"/>
  <c r="O219"/>
  <c r="P219"/>
  <c r="Q219"/>
  <c r="R219"/>
  <c r="G219"/>
  <c r="H211"/>
  <c r="I211"/>
  <c r="J211"/>
  <c r="K211"/>
  <c r="L211"/>
  <c r="M211"/>
  <c r="N211"/>
  <c r="O211"/>
  <c r="P211"/>
  <c r="Q211"/>
  <c r="R211"/>
  <c r="G211"/>
  <c r="H196"/>
  <c r="I196"/>
  <c r="J196"/>
  <c r="K196"/>
  <c r="L196"/>
  <c r="M196"/>
  <c r="N196"/>
  <c r="O196"/>
  <c r="P196"/>
  <c r="Q196"/>
  <c r="R196"/>
  <c r="G196"/>
  <c r="H189"/>
  <c r="I189"/>
  <c r="J189"/>
  <c r="K189"/>
  <c r="L189"/>
  <c r="M189"/>
  <c r="N189"/>
  <c r="O189"/>
  <c r="P189"/>
  <c r="Q189"/>
  <c r="R189"/>
  <c r="G189"/>
  <c r="H173"/>
  <c r="I173"/>
  <c r="J173"/>
  <c r="K173"/>
  <c r="L173"/>
  <c r="M173"/>
  <c r="N173"/>
  <c r="O173"/>
  <c r="P173"/>
  <c r="Q173"/>
  <c r="R173"/>
  <c r="G173"/>
  <c r="H165"/>
  <c r="I165"/>
  <c r="J165"/>
  <c r="K165"/>
  <c r="L165"/>
  <c r="M165"/>
  <c r="N165"/>
  <c r="O165"/>
  <c r="P165"/>
  <c r="Q165"/>
  <c r="R165"/>
  <c r="G165"/>
  <c r="R141"/>
  <c r="Q141"/>
  <c r="P141"/>
  <c r="P150" s="1"/>
  <c r="O141"/>
  <c r="N141"/>
  <c r="M141"/>
  <c r="L141"/>
  <c r="L150" s="1"/>
  <c r="K141"/>
  <c r="J141"/>
  <c r="I141"/>
  <c r="H141"/>
  <c r="H150" s="1"/>
  <c r="H117"/>
  <c r="I117"/>
  <c r="J117"/>
  <c r="K117"/>
  <c r="L117"/>
  <c r="M117"/>
  <c r="N117"/>
  <c r="O117"/>
  <c r="P117"/>
  <c r="Q117"/>
  <c r="R117"/>
  <c r="G117"/>
  <c r="H109"/>
  <c r="I109"/>
  <c r="J109"/>
  <c r="K109"/>
  <c r="L109"/>
  <c r="M109"/>
  <c r="N109"/>
  <c r="O109"/>
  <c r="P109"/>
  <c r="Q109"/>
  <c r="R109"/>
  <c r="G109"/>
  <c r="G69"/>
  <c r="H85"/>
  <c r="I85"/>
  <c r="J85"/>
  <c r="K85"/>
  <c r="L85"/>
  <c r="M85"/>
  <c r="N85"/>
  <c r="O85"/>
  <c r="P85"/>
  <c r="Q85"/>
  <c r="R85"/>
  <c r="G85"/>
  <c r="H93"/>
  <c r="H94" s="1"/>
  <c r="I93"/>
  <c r="I94" s="1"/>
  <c r="J93"/>
  <c r="J94" s="1"/>
  <c r="K93"/>
  <c r="K94" s="1"/>
  <c r="L93"/>
  <c r="L94" s="1"/>
  <c r="M93"/>
  <c r="M94" s="1"/>
  <c r="N93"/>
  <c r="N94" s="1"/>
  <c r="O93"/>
  <c r="O94" s="1"/>
  <c r="P93"/>
  <c r="P94" s="1"/>
  <c r="Q93"/>
  <c r="Q94" s="1"/>
  <c r="R93"/>
  <c r="R94" s="1"/>
  <c r="G93"/>
  <c r="G94" s="1"/>
  <c r="H61"/>
  <c r="I61"/>
  <c r="J61"/>
  <c r="K61"/>
  <c r="L61"/>
  <c r="M61"/>
  <c r="N61"/>
  <c r="O61"/>
  <c r="P61"/>
  <c r="Q61"/>
  <c r="R61"/>
  <c r="G61"/>
  <c r="G46"/>
  <c r="H38"/>
  <c r="H47" s="1"/>
  <c r="I38"/>
  <c r="I47" s="1"/>
  <c r="J38"/>
  <c r="J47" s="1"/>
  <c r="K38"/>
  <c r="K47" s="1"/>
  <c r="L38"/>
  <c r="L47" s="1"/>
  <c r="M38"/>
  <c r="M47" s="1"/>
  <c r="N38"/>
  <c r="N47" s="1"/>
  <c r="O38"/>
  <c r="O47" s="1"/>
  <c r="P38"/>
  <c r="P47" s="1"/>
  <c r="Q38"/>
  <c r="Q47" s="1"/>
  <c r="R38"/>
  <c r="R47" s="1"/>
  <c r="G38"/>
  <c r="H22"/>
  <c r="I22"/>
  <c r="J22"/>
  <c r="K22"/>
  <c r="L22"/>
  <c r="M22"/>
  <c r="N22"/>
  <c r="O22"/>
  <c r="P22"/>
  <c r="Q22"/>
  <c r="R22"/>
  <c r="G22"/>
  <c r="H15"/>
  <c r="I15"/>
  <c r="J15"/>
  <c r="K15"/>
  <c r="L15"/>
  <c r="M15"/>
  <c r="N15"/>
  <c r="O15"/>
  <c r="P15"/>
  <c r="Q15"/>
  <c r="R15"/>
  <c r="G15"/>
  <c r="R289"/>
  <c r="Q289"/>
  <c r="P289"/>
  <c r="O289"/>
  <c r="N289"/>
  <c r="M289"/>
  <c r="L289"/>
  <c r="K289"/>
  <c r="J289"/>
  <c r="I289"/>
  <c r="H289"/>
  <c r="G289"/>
  <c r="R149"/>
  <c r="Q149"/>
  <c r="P149"/>
  <c r="O149"/>
  <c r="N149"/>
  <c r="M149"/>
  <c r="L149"/>
  <c r="K149"/>
  <c r="J149"/>
  <c r="I149"/>
  <c r="H149"/>
  <c r="G149"/>
  <c r="R69"/>
  <c r="Q69"/>
  <c r="P69"/>
  <c r="O69"/>
  <c r="O70" s="1"/>
  <c r="N69"/>
  <c r="N70" s="1"/>
  <c r="M69"/>
  <c r="L69"/>
  <c r="K69"/>
  <c r="K70" s="1"/>
  <c r="J69"/>
  <c r="J70" s="1"/>
  <c r="I69"/>
  <c r="H69"/>
  <c r="R70" l="1"/>
  <c r="I70"/>
  <c r="M70"/>
  <c r="Q70"/>
  <c r="K23"/>
  <c r="Q23"/>
  <c r="M23"/>
  <c r="G118"/>
  <c r="H70"/>
  <c r="L70"/>
  <c r="P70"/>
  <c r="R23"/>
  <c r="N23"/>
  <c r="J23"/>
  <c r="G70"/>
  <c r="P118"/>
  <c r="L118"/>
  <c r="H118"/>
  <c r="K150"/>
  <c r="O150"/>
  <c r="G150"/>
  <c r="P174"/>
  <c r="L174"/>
  <c r="H174"/>
  <c r="P197"/>
  <c r="L197"/>
  <c r="H197"/>
  <c r="P220"/>
  <c r="L220"/>
  <c r="H220"/>
  <c r="H291" s="1"/>
  <c r="H292" s="1"/>
  <c r="P244"/>
  <c r="L244"/>
  <c r="H244"/>
  <c r="P267"/>
  <c r="P291" s="1"/>
  <c r="P292" s="1"/>
  <c r="L267"/>
  <c r="H267"/>
  <c r="P290"/>
  <c r="L290"/>
  <c r="H290"/>
  <c r="O23"/>
  <c r="G47"/>
  <c r="Q118"/>
  <c r="M118"/>
  <c r="I118"/>
  <c r="J150"/>
  <c r="N150"/>
  <c r="R150"/>
  <c r="Q174"/>
  <c r="M174"/>
  <c r="I174"/>
  <c r="Q197"/>
  <c r="M197"/>
  <c r="I197"/>
  <c r="Q220"/>
  <c r="M220"/>
  <c r="I220"/>
  <c r="Q244"/>
  <c r="M244"/>
  <c r="M291" s="1"/>
  <c r="M292" s="1"/>
  <c r="I244"/>
  <c r="Q267"/>
  <c r="M267"/>
  <c r="I267"/>
  <c r="I291" s="1"/>
  <c r="I292" s="1"/>
  <c r="Q290"/>
  <c r="M290"/>
  <c r="I290"/>
  <c r="P23"/>
  <c r="L23"/>
  <c r="H23"/>
  <c r="R118"/>
  <c r="N118"/>
  <c r="J118"/>
  <c r="I150"/>
  <c r="M150"/>
  <c r="Q150"/>
  <c r="R174"/>
  <c r="N174"/>
  <c r="J174"/>
  <c r="R197"/>
  <c r="N197"/>
  <c r="J197"/>
  <c r="R220"/>
  <c r="N220"/>
  <c r="J220"/>
  <c r="R244"/>
  <c r="N244"/>
  <c r="J244"/>
  <c r="J291" s="1"/>
  <c r="J292" s="1"/>
  <c r="R267"/>
  <c r="N267"/>
  <c r="J267"/>
  <c r="R290"/>
  <c r="R291" s="1"/>
  <c r="R292" s="1"/>
  <c r="N290"/>
  <c r="J290"/>
  <c r="G23"/>
  <c r="I23"/>
  <c r="O118"/>
  <c r="K118"/>
  <c r="G174"/>
  <c r="O174"/>
  <c r="K174"/>
  <c r="G197"/>
  <c r="O197"/>
  <c r="K197"/>
  <c r="G220"/>
  <c r="O220"/>
  <c r="K220"/>
  <c r="G244"/>
  <c r="G291" s="1"/>
  <c r="G292" s="1"/>
  <c r="O244"/>
  <c r="K244"/>
  <c r="G267"/>
  <c r="O267"/>
  <c r="O291" s="1"/>
  <c r="O292" s="1"/>
  <c r="K267"/>
  <c r="G290"/>
  <c r="O290"/>
  <c r="K290"/>
  <c r="K291"/>
  <c r="K292" s="1"/>
  <c r="L291" l="1"/>
  <c r="L292" s="1"/>
  <c r="N291"/>
  <c r="N292" s="1"/>
  <c r="Q291"/>
  <c r="Q292" s="1"/>
</calcChain>
</file>

<file path=xl/sharedStrings.xml><?xml version="1.0" encoding="utf-8"?>
<sst xmlns="http://schemas.openxmlformats.org/spreadsheetml/2006/main" count="1410" uniqueCount="207">
  <si>
    <t>ООО "СТК"</t>
  </si>
  <si>
    <t>Рацион:</t>
  </si>
  <si>
    <t>День:</t>
  </si>
  <si>
    <t>Понедельник</t>
  </si>
  <si>
    <t>Сезон:</t>
  </si>
  <si>
    <t>Неделя:</t>
  </si>
  <si>
    <t>Возраст:</t>
  </si>
  <si>
    <t>№ рец.</t>
  </si>
  <si>
    <t>Прием пищи, наименование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</si>
  <si>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</si>
  <si>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</si>
  <si>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</si>
  <si>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</si>
  <si>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</si>
  <si>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</si>
  <si>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</si>
  <si>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</si>
  <si>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</si>
  <si>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</si>
  <si>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</si>
  <si>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</si>
  <si>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</si>
  <si>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</si>
  <si>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</si>
  <si>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</si>
  <si>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</si>
  <si>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Итого за Завтрак</t>
  </si>
  <si>
    <t>Обед</t>
  </si>
  <si>
    <t>Итого за Обед</t>
  </si>
  <si>
    <t>Итого за день</t>
  </si>
  <si>
    <t>Вторник</t>
  </si>
  <si>
    <t>Среда</t>
  </si>
  <si>
    <t>200/15</t>
  </si>
  <si>
    <t>к/к</t>
  </si>
  <si>
    <t>Четверг</t>
  </si>
  <si>
    <t>Пятница</t>
  </si>
  <si>
    <t xml:space="preserve">Кофейный напиток </t>
  </si>
  <si>
    <t xml:space="preserve">Борщ со свежей капустой, картофелем со сметаной </t>
  </si>
  <si>
    <t>200/5</t>
  </si>
  <si>
    <t xml:space="preserve">Плов из птицы (филе) </t>
  </si>
  <si>
    <t>Компот из сухофруктов с витамином "С"</t>
  </si>
  <si>
    <t xml:space="preserve">Хлеб ржано-пшеничный </t>
  </si>
  <si>
    <t xml:space="preserve">Сыр (порциями) </t>
  </si>
  <si>
    <t xml:space="preserve">Какао с молоком </t>
  </si>
  <si>
    <t xml:space="preserve">Картофельное пюре </t>
  </si>
  <si>
    <t xml:space="preserve">Чай с сахаром и лимоном </t>
  </si>
  <si>
    <t xml:space="preserve">Батон  обогащенный </t>
  </si>
  <si>
    <t xml:space="preserve">Сосиски отварные </t>
  </si>
  <si>
    <t xml:space="preserve">Макаронные изделия отварные </t>
  </si>
  <si>
    <t xml:space="preserve">Компот из свежих яблок с витамином "С" </t>
  </si>
  <si>
    <t>Батон  обогащенный</t>
  </si>
  <si>
    <t xml:space="preserve">Суп картофельный с макарон.изд. с мясом птицы </t>
  </si>
  <si>
    <t xml:space="preserve">Каша гречневая рассыпчатая </t>
  </si>
  <si>
    <t xml:space="preserve">Кисель плодово-ягодный с витамином  "С" </t>
  </si>
  <si>
    <t>50/50</t>
  </si>
  <si>
    <t xml:space="preserve">Суп из овощей со сметаной </t>
  </si>
  <si>
    <t xml:space="preserve">Котлеты рубленые из кур, запеченные с соусом молочным </t>
  </si>
  <si>
    <t xml:space="preserve">Рис отварной </t>
  </si>
  <si>
    <t xml:space="preserve">Каша вязкая манная молочная с маслом сливочным </t>
  </si>
  <si>
    <t xml:space="preserve">Чай с сахаром </t>
  </si>
  <si>
    <t xml:space="preserve">Суп картофельный с рыбой </t>
  </si>
  <si>
    <t xml:space="preserve">Жаркое по-домашнему со свининой </t>
  </si>
  <si>
    <t xml:space="preserve">Напиток из апельсинов с витамином "С" </t>
  </si>
  <si>
    <t xml:space="preserve">Борщ сибирский со сметаной </t>
  </si>
  <si>
    <t xml:space="preserve">Тефтели из говядины с соусом томатным </t>
  </si>
  <si>
    <t xml:space="preserve">Компот из кураги с витамином "С" </t>
  </si>
  <si>
    <t xml:space="preserve">Каша вязкая пшенная молочная с маслом </t>
  </si>
  <si>
    <t xml:space="preserve">Салат из свеклы с сыром и чесноком </t>
  </si>
  <si>
    <t xml:space="preserve">Рассольник домашний с курицей и сметаной </t>
  </si>
  <si>
    <t xml:space="preserve">Суп картофельный с фасолью на кур/бульоне со сметаной </t>
  </si>
  <si>
    <t xml:space="preserve">Чай с молоком и сахаром </t>
  </si>
  <si>
    <t xml:space="preserve">Котлеты мясо-картофельные по-хлыновски </t>
  </si>
  <si>
    <t xml:space="preserve">Каша из пшена и риса молочная («Дружба») </t>
  </si>
  <si>
    <t>80/50</t>
  </si>
  <si>
    <t>Яйцо вареное</t>
  </si>
  <si>
    <t>Батон обогащенный</t>
  </si>
  <si>
    <t>Салат из квашеной капусты *</t>
  </si>
  <si>
    <t xml:space="preserve">Биточки куриные с соусом молочным </t>
  </si>
  <si>
    <t>* - С 01.03. в рецептуре блюд лук репчатый заменяется на лук зелёный</t>
  </si>
  <si>
    <t>** - С 01.03. в рецептуре блюд огурец соленый заменяется на огурец свежий</t>
  </si>
  <si>
    <t>*** - С 01.03. рецептура блюд с капустой б/к заменяется на салат из помидоров или помидор кусочком.</t>
  </si>
  <si>
    <t xml:space="preserve">                                                                           Приложение к цикличному двухнедельному меню</t>
  </si>
  <si>
    <t>*  - Сборник методических рекомендаций по организации питания детей и подростков в учреждениях образования Санкт-Петербурга,СПб,2008,под редакцией Куткиной М.Н.</t>
  </si>
  <si>
    <t>Йогурт фруктовый  (шт.)</t>
  </si>
  <si>
    <t>150/30</t>
  </si>
  <si>
    <t>Птица, тушеная в сметанном соусе</t>
  </si>
  <si>
    <t>Напиток из плодов шиповника</t>
  </si>
  <si>
    <t xml:space="preserve">Каша вязкая  геркулесовая с маслом сливочным </t>
  </si>
  <si>
    <t xml:space="preserve">Щи из свежей капусты с картофелем, говядиной со сметаной </t>
  </si>
  <si>
    <t>250/10/10</t>
  </si>
  <si>
    <t xml:space="preserve">Каша вязкая молочная рисовая с маслом сливочным </t>
  </si>
  <si>
    <t xml:space="preserve">Суп картофельный с горохом, курицей и гренками </t>
  </si>
  <si>
    <t xml:space="preserve">Тефтели рыбные с соусом томатном </t>
  </si>
  <si>
    <t>100/30</t>
  </si>
  <si>
    <t>Салат из квашеной капусты*</t>
  </si>
  <si>
    <t>250/10</t>
  </si>
  <si>
    <t>Рассольник Ленинградский со сметаной</t>
  </si>
  <si>
    <t>250/20</t>
  </si>
  <si>
    <t>250/10/5</t>
  </si>
  <si>
    <t>Каша вязкая пшеничная молочная с маслом сливочным</t>
  </si>
  <si>
    <t xml:space="preserve">Фрукты сезонные </t>
  </si>
  <si>
    <t>Фрукты сезонные</t>
  </si>
  <si>
    <t>Итого среднее за день</t>
  </si>
  <si>
    <t>Примерное двухнедельное цикличное сбалансированное меню  5-ти разового питания
для организации бюджетного питания учащихся 12 лет и старше в муниципальных образовательных учреждениях
стоимостью 174 руб.</t>
  </si>
  <si>
    <t>12 лет и старше</t>
  </si>
  <si>
    <t>Приложение №8 к СанПиН 2.3/2.4.3590-20</t>
  </si>
  <si>
    <t>"Согласовано"</t>
  </si>
  <si>
    <t>"Утверждаю"</t>
  </si>
  <si>
    <t>Директор МБОУ "Гатчинская СОШ №11 Василиу Р.Ф.</t>
  </si>
  <si>
    <t xml:space="preserve"> Генеральный директор ООО "СТК" </t>
  </si>
  <si>
    <t>________________ Василиу Р.Ф.</t>
  </si>
  <si>
    <t xml:space="preserve">  ________________ Степанова Е.Г.</t>
  </si>
  <si>
    <t>___________ 20       г.</t>
  </si>
  <si>
    <t>____________20            г.</t>
  </si>
  <si>
    <t>184*</t>
  </si>
  <si>
    <t>432*</t>
  </si>
  <si>
    <t>7,36**</t>
  </si>
  <si>
    <t xml:space="preserve">Свёкла отварная с растительным маслом </t>
  </si>
  <si>
    <t>84*</t>
  </si>
  <si>
    <t>311*</t>
  </si>
  <si>
    <t>402*</t>
  </si>
  <si>
    <t>430*</t>
  </si>
  <si>
    <t>335*</t>
  </si>
  <si>
    <t>431*</t>
  </si>
  <si>
    <t>14*</t>
  </si>
  <si>
    <t>433*</t>
  </si>
  <si>
    <t>20*</t>
  </si>
  <si>
    <t>99*</t>
  </si>
  <si>
    <t>99/73*</t>
  </si>
  <si>
    <t>245/364*</t>
  </si>
  <si>
    <t>323*</t>
  </si>
  <si>
    <t>312*</t>
  </si>
  <si>
    <t>11,22**</t>
  </si>
  <si>
    <t>40*</t>
  </si>
  <si>
    <t>76*</t>
  </si>
  <si>
    <t>254*</t>
  </si>
  <si>
    <t>331*</t>
  </si>
  <si>
    <t>394*</t>
  </si>
  <si>
    <t>190*</t>
  </si>
  <si>
    <t>441*</t>
  </si>
  <si>
    <t>258*</t>
  </si>
  <si>
    <t>91*</t>
  </si>
  <si>
    <t>315/366*</t>
  </si>
  <si>
    <t>325*</t>
  </si>
  <si>
    <t>100*</t>
  </si>
  <si>
    <t>275*</t>
  </si>
  <si>
    <t>7-11</t>
  </si>
  <si>
    <t>50*</t>
  </si>
  <si>
    <t xml:space="preserve">Салат «Свеколка» </t>
  </si>
  <si>
    <t>98*</t>
  </si>
  <si>
    <t xml:space="preserve">Суп картофельный с крупой (пшено) </t>
  </si>
  <si>
    <t>411*</t>
  </si>
  <si>
    <t xml:space="preserve">Суп картофельный с вермишелью </t>
  </si>
  <si>
    <t>436*</t>
  </si>
  <si>
    <t>2*</t>
  </si>
  <si>
    <t xml:space="preserve">Бутерброд с джемом </t>
  </si>
  <si>
    <t>Итого за 12 дней</t>
  </si>
  <si>
    <t>** - Семидневное меню для основных вариантов стандартных диет с использованием блюд  оптимизированного состава, применяемых в лечебном питании. Москва-2010 г., Тутельян В.А., Гаппаров М.М.Г. И др.</t>
  </si>
  <si>
    <t>*** - Лечебное питание (в таблицах и схемах). Э. Н. Преображенская. Издательство „ПрофиКС” Санкт-Петербург 2013 г.</t>
  </si>
  <si>
    <t xml:space="preserve"> Таблицы химического состава и калорийности российских продуктов питания.Справочник.-Москва,ДеЛи принт,2007.-276с.Редакция Скурихина И.М.;Тутельяна В.А. </t>
  </si>
  <si>
    <t xml:space="preserve">  Допускаются отклонения в случае сбоев поставки в наименованиях по фруктам, джемам, напиткам, сезонные замены овощей и фруктов.</t>
  </si>
  <si>
    <t>95*</t>
  </si>
  <si>
    <t>316*</t>
  </si>
  <si>
    <t>213*</t>
  </si>
  <si>
    <t>92*</t>
  </si>
  <si>
    <t>80*</t>
  </si>
  <si>
    <t>283*</t>
  </si>
  <si>
    <t>401*</t>
  </si>
  <si>
    <t>48*</t>
  </si>
  <si>
    <t>90*</t>
  </si>
  <si>
    <t>Салат из соленых огурцов с луком **</t>
  </si>
  <si>
    <t>Запеканка рисовая с творогом со сгущ.молоком</t>
  </si>
  <si>
    <t>193*</t>
  </si>
  <si>
    <t>Печенье сахарное</t>
  </si>
  <si>
    <t>Салат из моркови и яблок с растительным маслом</t>
  </si>
  <si>
    <t>Салат "Витаминный"</t>
  </si>
  <si>
    <t>Салат "Здоровье" из свеклы,моркови и горошка зеленого с маслом</t>
  </si>
  <si>
    <t>15/5/20</t>
  </si>
  <si>
    <t>Суббота</t>
  </si>
  <si>
    <t>241*</t>
  </si>
  <si>
    <t>Котлеты рыбные любительские с соусом томатным</t>
  </si>
  <si>
    <t>41*</t>
  </si>
  <si>
    <t>Примерное двухнедельное цикличное сбалансированное меню  горячих завтраков и обедов
для организации бюджетного питания учащихся 12 лет и старше в муниципальных образовательных учреждениях
стоимостью 108 руб.(завтрак-40 руб,обед - 68 руб.)</t>
  </si>
  <si>
    <t>Цена, руб</t>
  </si>
  <si>
    <t>Примерное двухнедельное цикличное сбалансированное меню  горячих завтраков и обедов
для организации бюджетного питания учащихся 7-11 лет в муниципальных образовательных учреждениях
стоимостью 108 руб.(завтрак-40 руб,обед - 68 руб.)</t>
  </si>
  <si>
    <t>189*</t>
  </si>
  <si>
    <t xml:space="preserve">Каша молочная геркулесовая с маслом сливочным </t>
  </si>
  <si>
    <t>150/5</t>
  </si>
  <si>
    <t xml:space="preserve">Щи из свежей капусты с картофелем, говядиной и сметаной </t>
  </si>
  <si>
    <t>200/10/5</t>
  </si>
  <si>
    <t xml:space="preserve">Каша молочная рисовая с маслом сливочным </t>
  </si>
  <si>
    <t>Салат "Здоровье" из свеклы, моркови и горошка зеленого с маслом</t>
  </si>
  <si>
    <t xml:space="preserve">Суп картофельный с горохом, курицей и гренками  </t>
  </si>
  <si>
    <t>200/10/10</t>
  </si>
  <si>
    <t>Тефтели рыбные с соусом томатным</t>
  </si>
  <si>
    <t>80/30</t>
  </si>
  <si>
    <t>125/25</t>
  </si>
  <si>
    <t>Йогурт фруктовый  2,5 %  ж.</t>
  </si>
  <si>
    <t xml:space="preserve">Рассольник Ленинградский со сметаной </t>
  </si>
  <si>
    <t xml:space="preserve">Каша пшеничная молочная с маслом </t>
  </si>
  <si>
    <t>200/10</t>
  </si>
  <si>
    <t>316/366*</t>
  </si>
  <si>
    <t>Салат "Витаминный" (1-й вариант)</t>
  </si>
  <si>
    <t>200/20</t>
  </si>
  <si>
    <t xml:space="preserve">Суп картофельный с фасолью на кур.бульоне со сметаной </t>
  </si>
  <si>
    <t>Салат из соленых огурцов с луком</t>
  </si>
  <si>
    <t>7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</si>
</sst>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8"/>
      <name val="Arial"/>
    </font>
    <font>
      <sz val="10"/>
      <name val="Times New Roman"/>
      <family val="1"/>
      <charset val="204"/>
    </font>
    <font>
      <sz val="12"/>
      <color indexed="8"/>
      <name val="Calibri"/>
      <family val="2"/>
      <charset val="204"/>
    </font>
    <font>
      <sz val="8"/>
      <name val="Arial"/>
      <family val="2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right"/>
    </xf>
    <xf numFmtId="0" fontId="1" fillId="0" borderId="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0" fontId="14" fillId="0" borderId="0" xfId="0" applyFont="1" applyAlignment="1">
      <alignment vertical="center"/>
    </xf>
    <xf numFmtId="0" fontId="14" fillId="0" borderId="0" xfId="0" applyFont="1" applyAlignment="1"/>
    <xf numFmtId="2" fontId="1" fillId="0" borderId="1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wrapText="1"/>
    </xf>
    <xf numFmtId="0" fontId="1" fillId="0" borderId="15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/>
    </xf>
    <xf numFmtId="49" fontId="1" fillId="0" borderId="0" xfId="0" applyNumberFormat="1" applyFont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right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right"/>
    </xf>
    <xf numFmtId="0" fontId="1" fillId="0" borderId="29" xfId="0" applyNumberFormat="1" applyFont="1" applyFill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center" vertical="center" wrapText="1"/>
    </xf>
    <xf numFmtId="0" fontId="0" fillId="0" borderId="3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T305"/>
  <sheetViews>
    <sheetView tabSelected="1" view="pageBreakPreview" zoomScale="60" zoomScaleNormal="55" workbookViewId="0">
      <selection activeCell="Z29" sqref="Z29"/>
    </sheetView>
  </sheetViews>
  <sheetFormatPr defaultColWidth="10.5" defaultRowHeight="11.45" customHeight="1"/>
  <cols>
    <col min="1" max="1" width="11" style="6" customWidth="1"/>
    <col min="2" max="2" width="2" style="1" customWidth="1"/>
    <col min="3" max="3" width="8.5" style="1" customWidth="1"/>
    <col min="4" max="4" width="52.83203125" style="1" customWidth="1"/>
    <col min="5" max="5" width="15.1640625" style="1" customWidth="1"/>
    <col min="6" max="6" width="15.1640625" style="111" customWidth="1"/>
    <col min="7" max="7" width="9.83203125" style="1" customWidth="1"/>
    <col min="8" max="8" width="7" style="1" customWidth="1"/>
    <col min="9" max="9" width="9.1640625" style="1" customWidth="1"/>
    <col min="10" max="10" width="9.33203125" style="1" customWidth="1"/>
    <col min="11" max="11" width="9" style="1" customWidth="1"/>
    <col min="12" max="12" width="8.1640625" style="1" customWidth="1"/>
    <col min="13" max="14" width="7" style="1" customWidth="1"/>
    <col min="15" max="15" width="9.5" style="1" customWidth="1"/>
    <col min="16" max="16" width="10.1640625" style="1" customWidth="1"/>
    <col min="17" max="17" width="8.1640625" style="1" customWidth="1"/>
    <col min="18" max="18" width="7" style="1" customWidth="1"/>
  </cols>
  <sheetData>
    <row r="1" spans="1:18" ht="11.1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2" t="s">
        <v>105</v>
      </c>
      <c r="K1" s="122"/>
      <c r="L1" s="122"/>
      <c r="M1" s="122"/>
      <c r="N1" s="122"/>
      <c r="O1" s="122"/>
      <c r="P1" s="122"/>
      <c r="Q1" s="122"/>
      <c r="R1" s="122"/>
    </row>
    <row r="2" spans="1:18" ht="55.5" customHeight="1">
      <c r="A2" s="145" t="s">
        <v>182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ht="11.1" customHeight="1">
      <c r="A3" s="12"/>
      <c r="B3" s="13"/>
      <c r="C3" s="13"/>
      <c r="D3" s="13"/>
      <c r="E3" s="13"/>
      <c r="F3" s="10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1.1" customHeight="1">
      <c r="A4" s="14"/>
      <c r="B4" s="15"/>
      <c r="C4" s="13"/>
      <c r="D4" s="13"/>
      <c r="E4" s="13"/>
      <c r="F4" s="106"/>
      <c r="G4" s="117" t="s">
        <v>2</v>
      </c>
      <c r="H4" s="117"/>
      <c r="I4" s="13" t="s">
        <v>3</v>
      </c>
      <c r="J4" s="13"/>
      <c r="K4" s="13"/>
      <c r="L4" s="118" t="s">
        <v>4</v>
      </c>
      <c r="M4" s="118"/>
      <c r="N4" s="13"/>
      <c r="O4" s="13"/>
      <c r="P4" s="13"/>
      <c r="Q4" s="13"/>
      <c r="R4" s="13"/>
    </row>
    <row r="5" spans="1:18" ht="11.1" customHeight="1">
      <c r="A5" s="12"/>
      <c r="B5" s="13"/>
      <c r="C5" s="13"/>
      <c r="D5" s="13"/>
      <c r="E5" s="13"/>
      <c r="F5" s="106"/>
      <c r="G5" s="117" t="s">
        <v>5</v>
      </c>
      <c r="H5" s="117"/>
      <c r="I5" s="16">
        <v>1</v>
      </c>
      <c r="J5" s="13"/>
      <c r="K5" s="13"/>
      <c r="L5" s="118" t="s">
        <v>6</v>
      </c>
      <c r="M5" s="118"/>
      <c r="N5" s="119" t="s">
        <v>104</v>
      </c>
      <c r="O5" s="119"/>
      <c r="P5" s="119"/>
      <c r="Q5" s="13"/>
      <c r="R5" s="13"/>
    </row>
    <row r="6" spans="1:18" ht="33" customHeight="1">
      <c r="A6" s="135" t="s">
        <v>7</v>
      </c>
      <c r="B6" s="137" t="s">
        <v>8</v>
      </c>
      <c r="C6" s="138"/>
      <c r="D6" s="139"/>
      <c r="E6" s="135" t="s">
        <v>9</v>
      </c>
      <c r="F6" s="135" t="s">
        <v>183</v>
      </c>
      <c r="G6" s="127" t="s">
        <v>10</v>
      </c>
      <c r="H6" s="128"/>
      <c r="I6" s="129"/>
      <c r="J6" s="133" t="s">
        <v>11</v>
      </c>
      <c r="K6" s="127" t="s">
        <v>12</v>
      </c>
      <c r="L6" s="128"/>
      <c r="M6" s="128"/>
      <c r="N6" s="129"/>
      <c r="O6" s="127" t="s">
        <v>13</v>
      </c>
      <c r="P6" s="128"/>
      <c r="Q6" s="128"/>
      <c r="R6" s="129"/>
    </row>
    <row r="7" spans="1:18" ht="33" customHeight="1">
      <c r="A7" s="136"/>
      <c r="B7" s="140"/>
      <c r="C7" s="141"/>
      <c r="D7" s="142"/>
      <c r="E7" s="136"/>
      <c r="F7" s="136"/>
      <c r="G7" s="85" t="s">
        <v>14</v>
      </c>
      <c r="H7" s="85" t="s">
        <v>15</v>
      </c>
      <c r="I7" s="85" t="s">
        <v>16</v>
      </c>
      <c r="J7" s="134"/>
      <c r="K7" s="85" t="s">
        <v>17</v>
      </c>
      <c r="L7" s="85" t="s">
        <v>18</v>
      </c>
      <c r="M7" s="85" t="s">
        <v>19</v>
      </c>
      <c r="N7" s="85" t="s">
        <v>20</v>
      </c>
      <c r="O7" s="85" t="s">
        <v>21</v>
      </c>
      <c r="P7" s="85" t="s">
        <v>22</v>
      </c>
      <c r="Q7" s="85" t="s">
        <v>23</v>
      </c>
      <c r="R7" s="43" t="s">
        <v>24</v>
      </c>
    </row>
    <row r="8" spans="1:18" ht="20.100000000000001" customHeight="1">
      <c r="A8" s="70">
        <v>1</v>
      </c>
      <c r="B8" s="123">
        <v>2</v>
      </c>
      <c r="C8" s="124"/>
      <c r="D8" s="125"/>
      <c r="E8" s="70">
        <v>3</v>
      </c>
      <c r="F8" s="70">
        <v>4</v>
      </c>
      <c r="G8" s="70">
        <v>5</v>
      </c>
      <c r="H8" s="70">
        <v>6</v>
      </c>
      <c r="I8" s="70">
        <v>7</v>
      </c>
      <c r="J8" s="70">
        <v>8</v>
      </c>
      <c r="K8" s="70">
        <v>9</v>
      </c>
      <c r="L8" s="70">
        <v>10</v>
      </c>
      <c r="M8" s="70">
        <v>11</v>
      </c>
      <c r="N8" s="70">
        <v>12</v>
      </c>
      <c r="O8" s="70">
        <v>13</v>
      </c>
      <c r="P8" s="70">
        <v>14</v>
      </c>
      <c r="Q8" s="70">
        <v>15</v>
      </c>
      <c r="R8" s="70">
        <v>16</v>
      </c>
    </row>
    <row r="9" spans="1:18" ht="20.100000000000001" customHeight="1">
      <c r="A9" s="144" t="s">
        <v>25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</row>
    <row r="10" spans="1:18" ht="20.100000000000001" customHeight="1">
      <c r="A10" s="51" t="s">
        <v>114</v>
      </c>
      <c r="B10" s="126" t="s">
        <v>87</v>
      </c>
      <c r="C10" s="126"/>
      <c r="D10" s="126"/>
      <c r="E10" s="52" t="s">
        <v>38</v>
      </c>
      <c r="F10" s="2">
        <v>9</v>
      </c>
      <c r="G10" s="56">
        <v>8.3000000000000007</v>
      </c>
      <c r="H10" s="51">
        <v>9.3000000000000007</v>
      </c>
      <c r="I10" s="52">
        <v>26.9</v>
      </c>
      <c r="J10" s="52">
        <v>220</v>
      </c>
      <c r="K10" s="52">
        <v>0.15</v>
      </c>
      <c r="L10" s="52">
        <v>1.37</v>
      </c>
      <c r="M10" s="52">
        <v>0.05</v>
      </c>
      <c r="N10" s="52">
        <v>0.54</v>
      </c>
      <c r="O10" s="52">
        <v>146</v>
      </c>
      <c r="P10" s="52">
        <v>197</v>
      </c>
      <c r="Q10" s="52">
        <v>54</v>
      </c>
      <c r="R10" s="52">
        <v>2</v>
      </c>
    </row>
    <row r="11" spans="1:18" ht="20.100000000000001" customHeight="1">
      <c r="A11" s="51" t="s">
        <v>124</v>
      </c>
      <c r="B11" s="126" t="s">
        <v>42</v>
      </c>
      <c r="C11" s="126"/>
      <c r="D11" s="126"/>
      <c r="E11" s="51">
        <v>15</v>
      </c>
      <c r="F11" s="3">
        <v>9</v>
      </c>
      <c r="G11" s="56">
        <v>3.45</v>
      </c>
      <c r="H11" s="51">
        <v>4.45</v>
      </c>
      <c r="I11" s="51">
        <v>0.4</v>
      </c>
      <c r="J11" s="51">
        <v>72.66</v>
      </c>
      <c r="K11" s="51">
        <v>0</v>
      </c>
      <c r="L11" s="51">
        <v>0</v>
      </c>
      <c r="M11" s="51">
        <v>4.4999999999999998E-2</v>
      </c>
      <c r="N11" s="52">
        <v>0.2</v>
      </c>
      <c r="O11" s="51">
        <v>132</v>
      </c>
      <c r="P11" s="51">
        <v>75</v>
      </c>
      <c r="Q11" s="51">
        <v>5.3</v>
      </c>
      <c r="R11" s="51">
        <v>0.2</v>
      </c>
    </row>
    <row r="12" spans="1:18" ht="20.100000000000001" customHeight="1">
      <c r="A12" s="51" t="s">
        <v>115</v>
      </c>
      <c r="B12" s="126" t="s">
        <v>36</v>
      </c>
      <c r="C12" s="126"/>
      <c r="D12" s="126"/>
      <c r="E12" s="51">
        <v>200</v>
      </c>
      <c r="F12" s="3">
        <v>8</v>
      </c>
      <c r="G12" s="56">
        <v>1.5</v>
      </c>
      <c r="H12" s="51">
        <v>1.3</v>
      </c>
      <c r="I12" s="51">
        <v>22.3</v>
      </c>
      <c r="J12" s="52">
        <v>107</v>
      </c>
      <c r="K12" s="52">
        <v>1</v>
      </c>
      <c r="L12" s="52">
        <v>0.01</v>
      </c>
      <c r="M12" s="52">
        <v>0</v>
      </c>
      <c r="N12" s="52">
        <v>0</v>
      </c>
      <c r="O12" s="52">
        <v>61</v>
      </c>
      <c r="P12" s="52">
        <v>45</v>
      </c>
      <c r="Q12" s="52">
        <v>7</v>
      </c>
      <c r="R12" s="52">
        <v>1</v>
      </c>
    </row>
    <row r="13" spans="1:18" ht="19.5" customHeight="1">
      <c r="A13" s="52" t="s">
        <v>33</v>
      </c>
      <c r="B13" s="126" t="s">
        <v>75</v>
      </c>
      <c r="C13" s="126"/>
      <c r="D13" s="126"/>
      <c r="E13" s="51">
        <v>40</v>
      </c>
      <c r="F13" s="3">
        <v>4</v>
      </c>
      <c r="G13" s="55">
        <v>3.16</v>
      </c>
      <c r="H13" s="52">
        <v>0.4</v>
      </c>
      <c r="I13" s="52">
        <v>19.3</v>
      </c>
      <c r="J13" s="52">
        <v>94.4</v>
      </c>
      <c r="K13" s="52">
        <v>7.0000000000000007E-2</v>
      </c>
      <c r="L13" s="52">
        <v>0</v>
      </c>
      <c r="M13" s="52">
        <v>0</v>
      </c>
      <c r="N13" s="52">
        <v>0.3</v>
      </c>
      <c r="O13" s="52">
        <v>9.1999999999999993</v>
      </c>
      <c r="P13" s="52">
        <v>34.799999999999997</v>
      </c>
      <c r="Q13" s="52">
        <v>13.2</v>
      </c>
      <c r="R13" s="52">
        <v>0.8</v>
      </c>
    </row>
    <row r="14" spans="1:18" ht="20.100000000000001" customHeight="1">
      <c r="A14" s="52" t="s">
        <v>33</v>
      </c>
      <c r="B14" s="126" t="s">
        <v>100</v>
      </c>
      <c r="C14" s="126"/>
      <c r="D14" s="126"/>
      <c r="E14" s="51">
        <v>100</v>
      </c>
      <c r="F14" s="3">
        <v>10</v>
      </c>
      <c r="G14" s="56">
        <v>0.7</v>
      </c>
      <c r="H14" s="51">
        <v>0.3</v>
      </c>
      <c r="I14" s="51">
        <v>10.4</v>
      </c>
      <c r="J14" s="51">
        <v>47.7</v>
      </c>
      <c r="K14" s="51">
        <v>0</v>
      </c>
      <c r="L14" s="51">
        <v>45</v>
      </c>
      <c r="M14" s="51">
        <v>0</v>
      </c>
      <c r="N14" s="52">
        <v>0.2</v>
      </c>
      <c r="O14" s="51">
        <v>31</v>
      </c>
      <c r="P14" s="51">
        <v>21</v>
      </c>
      <c r="Q14" s="51">
        <v>12</v>
      </c>
      <c r="R14" s="51">
        <v>0.2</v>
      </c>
    </row>
    <row r="15" spans="1:18" ht="20.100000000000001" customHeight="1">
      <c r="A15" s="132" t="s">
        <v>26</v>
      </c>
      <c r="B15" s="132"/>
      <c r="C15" s="132"/>
      <c r="D15" s="132"/>
      <c r="E15" s="132"/>
      <c r="F15" s="103">
        <f>SUM(F10:F14)</f>
        <v>40</v>
      </c>
      <c r="G15" s="56">
        <f>SUM(G10:G14)</f>
        <v>17.11</v>
      </c>
      <c r="H15" s="56">
        <f t="shared" ref="H15:R15" si="0">SUM(H10:H14)</f>
        <v>15.750000000000002</v>
      </c>
      <c r="I15" s="56">
        <f t="shared" si="0"/>
        <v>79.3</v>
      </c>
      <c r="J15" s="56">
        <f t="shared" si="0"/>
        <v>541.76</v>
      </c>
      <c r="K15" s="56">
        <f t="shared" si="0"/>
        <v>1.22</v>
      </c>
      <c r="L15" s="56">
        <f t="shared" si="0"/>
        <v>46.38</v>
      </c>
      <c r="M15" s="56">
        <f t="shared" si="0"/>
        <v>9.5000000000000001E-2</v>
      </c>
      <c r="N15" s="56">
        <f t="shared" si="0"/>
        <v>1.24</v>
      </c>
      <c r="O15" s="56">
        <f t="shared" si="0"/>
        <v>379.2</v>
      </c>
      <c r="P15" s="56">
        <f t="shared" si="0"/>
        <v>372.8</v>
      </c>
      <c r="Q15" s="56">
        <f t="shared" si="0"/>
        <v>91.5</v>
      </c>
      <c r="R15" s="56">
        <f t="shared" si="0"/>
        <v>4.2</v>
      </c>
    </row>
    <row r="16" spans="1:18" ht="20.100000000000001" customHeight="1">
      <c r="A16" s="132" t="s">
        <v>27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spans="1:18" ht="20.100000000000001" customHeight="1">
      <c r="A17" s="51" t="s">
        <v>126</v>
      </c>
      <c r="B17" s="157" t="s">
        <v>170</v>
      </c>
      <c r="C17" s="157"/>
      <c r="D17" s="157"/>
      <c r="E17" s="51">
        <v>100</v>
      </c>
      <c r="F17" s="3">
        <v>10</v>
      </c>
      <c r="G17" s="49">
        <v>1.06</v>
      </c>
      <c r="H17" s="49">
        <v>5.13</v>
      </c>
      <c r="I17" s="49">
        <v>18.48</v>
      </c>
      <c r="J17" s="49">
        <v>124.33</v>
      </c>
      <c r="K17" s="49">
        <v>0.03</v>
      </c>
      <c r="L17" s="49">
        <v>6.8</v>
      </c>
      <c r="M17" s="49"/>
      <c r="N17" s="49">
        <v>2.2000000000000002</v>
      </c>
      <c r="O17" s="49">
        <v>28.58</v>
      </c>
      <c r="P17" s="49">
        <v>34.54</v>
      </c>
      <c r="Q17" s="49">
        <v>16.52</v>
      </c>
      <c r="R17" s="49">
        <v>0.74</v>
      </c>
    </row>
    <row r="18" spans="1:18" ht="24.75" customHeight="1">
      <c r="A18" s="51" t="s">
        <v>118</v>
      </c>
      <c r="B18" s="126" t="s">
        <v>88</v>
      </c>
      <c r="C18" s="126"/>
      <c r="D18" s="126"/>
      <c r="E18" s="52" t="s">
        <v>89</v>
      </c>
      <c r="F18" s="3">
        <v>20</v>
      </c>
      <c r="G18" s="56">
        <v>5.8</v>
      </c>
      <c r="H18" s="51">
        <v>8.6999999999999993</v>
      </c>
      <c r="I18" s="51">
        <v>8</v>
      </c>
      <c r="J18" s="51">
        <v>143.08000000000001</v>
      </c>
      <c r="K18" s="51">
        <v>0.1</v>
      </c>
      <c r="L18" s="51">
        <v>39.200000000000003</v>
      </c>
      <c r="M18" s="52">
        <v>0.2</v>
      </c>
      <c r="N18" s="52">
        <v>0.3</v>
      </c>
      <c r="O18" s="51">
        <v>48.1</v>
      </c>
      <c r="P18" s="51">
        <v>169.2</v>
      </c>
      <c r="Q18" s="51">
        <v>23.8</v>
      </c>
      <c r="R18" s="51">
        <v>1.3</v>
      </c>
    </row>
    <row r="19" spans="1:18" ht="20.100000000000001" customHeight="1">
      <c r="A19" s="51" t="s">
        <v>119</v>
      </c>
      <c r="B19" s="126" t="s">
        <v>39</v>
      </c>
      <c r="C19" s="126"/>
      <c r="D19" s="126"/>
      <c r="E19" s="51">
        <v>200</v>
      </c>
      <c r="F19" s="3">
        <v>32</v>
      </c>
      <c r="G19" s="56">
        <v>20.399999999999999</v>
      </c>
      <c r="H19" s="51">
        <v>23</v>
      </c>
      <c r="I19" s="51">
        <v>37.5</v>
      </c>
      <c r="J19" s="51">
        <v>428</v>
      </c>
      <c r="K19" s="51">
        <v>0.1</v>
      </c>
      <c r="L19" s="51">
        <v>14.7</v>
      </c>
      <c r="M19" s="52">
        <v>0.3</v>
      </c>
      <c r="N19" s="51">
        <v>6</v>
      </c>
      <c r="O19" s="51">
        <v>44</v>
      </c>
      <c r="P19" s="51">
        <v>216</v>
      </c>
      <c r="Q19" s="51">
        <v>46.7</v>
      </c>
      <c r="R19" s="51">
        <v>2.7</v>
      </c>
    </row>
    <row r="20" spans="1:18" ht="20.100000000000001" customHeight="1">
      <c r="A20" s="51" t="s">
        <v>120</v>
      </c>
      <c r="B20" s="126" t="s">
        <v>40</v>
      </c>
      <c r="C20" s="126"/>
      <c r="D20" s="126"/>
      <c r="E20" s="51">
        <v>200</v>
      </c>
      <c r="F20" s="3">
        <v>3</v>
      </c>
      <c r="G20" s="56">
        <v>0.6</v>
      </c>
      <c r="H20" s="52">
        <v>0.1</v>
      </c>
      <c r="I20" s="51">
        <v>35.700000000000003</v>
      </c>
      <c r="J20" s="51">
        <v>131</v>
      </c>
      <c r="K20" s="52">
        <v>0.02</v>
      </c>
      <c r="L20" s="52">
        <v>51.4</v>
      </c>
      <c r="M20" s="52">
        <v>0.01</v>
      </c>
      <c r="N20" s="52">
        <v>0.5</v>
      </c>
      <c r="O20" s="52">
        <v>21</v>
      </c>
      <c r="P20" s="52">
        <v>23</v>
      </c>
      <c r="Q20" s="52">
        <v>16</v>
      </c>
      <c r="R20" s="52">
        <v>0.7</v>
      </c>
    </row>
    <row r="21" spans="1:18" ht="20.100000000000001" customHeight="1">
      <c r="A21" s="2" t="s">
        <v>33</v>
      </c>
      <c r="B21" s="149" t="s">
        <v>41</v>
      </c>
      <c r="C21" s="149"/>
      <c r="D21" s="149"/>
      <c r="E21" s="3">
        <v>70</v>
      </c>
      <c r="F21" s="3">
        <v>3</v>
      </c>
      <c r="G21" s="76">
        <v>4.9000000000000004</v>
      </c>
      <c r="H21" s="3">
        <v>2</v>
      </c>
      <c r="I21" s="3">
        <v>25.3</v>
      </c>
      <c r="J21" s="3">
        <v>135</v>
      </c>
      <c r="K21" s="2">
        <v>0.2</v>
      </c>
      <c r="L21" s="2">
        <v>0</v>
      </c>
      <c r="M21" s="2">
        <v>0</v>
      </c>
      <c r="N21" s="2">
        <v>1.2</v>
      </c>
      <c r="O21" s="2">
        <v>7.9</v>
      </c>
      <c r="P21" s="2">
        <v>8.3000000000000007</v>
      </c>
      <c r="Q21" s="2">
        <v>46.2</v>
      </c>
      <c r="R21" s="7">
        <v>1.9</v>
      </c>
    </row>
    <row r="22" spans="1:18" ht="20.100000000000001" customHeight="1">
      <c r="A22" s="132" t="s">
        <v>28</v>
      </c>
      <c r="B22" s="132"/>
      <c r="C22" s="132"/>
      <c r="D22" s="132"/>
      <c r="E22" s="132"/>
      <c r="F22" s="102">
        <f>SUM(F17:F21)</f>
        <v>68</v>
      </c>
      <c r="G22" s="54">
        <f>SUM(G17:G21)</f>
        <v>32.76</v>
      </c>
      <c r="H22" s="54">
        <f t="shared" ref="H22:R22" si="1">SUM(H17:H21)</f>
        <v>38.93</v>
      </c>
      <c r="I22" s="54">
        <f t="shared" si="1"/>
        <v>124.98</v>
      </c>
      <c r="J22" s="54">
        <f t="shared" si="1"/>
        <v>961.41000000000008</v>
      </c>
      <c r="K22" s="54">
        <f t="shared" si="1"/>
        <v>0.45</v>
      </c>
      <c r="L22" s="54">
        <f t="shared" si="1"/>
        <v>112.1</v>
      </c>
      <c r="M22" s="54">
        <f t="shared" si="1"/>
        <v>0.51</v>
      </c>
      <c r="N22" s="54">
        <f t="shared" si="1"/>
        <v>10.199999999999999</v>
      </c>
      <c r="O22" s="54">
        <f t="shared" si="1"/>
        <v>149.58000000000001</v>
      </c>
      <c r="P22" s="54">
        <f t="shared" si="1"/>
        <v>451.04</v>
      </c>
      <c r="Q22" s="54">
        <f t="shared" si="1"/>
        <v>149.22000000000003</v>
      </c>
      <c r="R22" s="54">
        <f t="shared" si="1"/>
        <v>7.34</v>
      </c>
    </row>
    <row r="23" spans="1:18" ht="20.100000000000001" customHeight="1">
      <c r="A23" s="120" t="s">
        <v>29</v>
      </c>
      <c r="B23" s="120"/>
      <c r="C23" s="120"/>
      <c r="D23" s="120"/>
      <c r="E23" s="120"/>
      <c r="F23" s="112"/>
      <c r="G23" s="54">
        <f>G22+G15</f>
        <v>49.87</v>
      </c>
      <c r="H23" s="54">
        <f t="shared" ref="H23:R23" si="2">H22+H15</f>
        <v>54.68</v>
      </c>
      <c r="I23" s="54">
        <f t="shared" si="2"/>
        <v>204.28</v>
      </c>
      <c r="J23" s="54">
        <f t="shared" si="2"/>
        <v>1503.17</v>
      </c>
      <c r="K23" s="54">
        <f t="shared" si="2"/>
        <v>1.67</v>
      </c>
      <c r="L23" s="54">
        <f t="shared" si="2"/>
        <v>158.47999999999999</v>
      </c>
      <c r="M23" s="54">
        <f t="shared" si="2"/>
        <v>0.60499999999999998</v>
      </c>
      <c r="N23" s="54">
        <f t="shared" si="2"/>
        <v>11.44</v>
      </c>
      <c r="O23" s="54">
        <f t="shared" si="2"/>
        <v>528.78</v>
      </c>
      <c r="P23" s="54">
        <f t="shared" si="2"/>
        <v>823.84</v>
      </c>
      <c r="Q23" s="54">
        <f t="shared" si="2"/>
        <v>240.72000000000003</v>
      </c>
      <c r="R23" s="54">
        <f t="shared" si="2"/>
        <v>11.54</v>
      </c>
    </row>
    <row r="24" spans="1:18" ht="11.1" customHeight="1">
      <c r="A24" s="121" t="s">
        <v>0</v>
      </c>
      <c r="B24" s="121"/>
      <c r="C24" s="121"/>
      <c r="D24" s="121"/>
      <c r="E24" s="121"/>
      <c r="F24" s="121"/>
      <c r="G24" s="121"/>
      <c r="H24" s="121"/>
      <c r="I24" s="121"/>
      <c r="J24" s="122" t="s">
        <v>105</v>
      </c>
      <c r="K24" s="122"/>
      <c r="L24" s="122"/>
      <c r="M24" s="122"/>
      <c r="N24" s="122"/>
      <c r="O24" s="122"/>
      <c r="P24" s="122"/>
      <c r="Q24" s="122"/>
      <c r="R24" s="122"/>
    </row>
    <row r="25" spans="1:18" ht="55.5" customHeight="1">
      <c r="A25" s="145" t="s">
        <v>182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</row>
    <row r="26" spans="1:18" ht="11.1" customHeight="1">
      <c r="A26" s="20"/>
      <c r="B26" s="21"/>
      <c r="C26" s="21"/>
      <c r="D26" s="21"/>
      <c r="E26" s="21"/>
      <c r="F26" s="107"/>
      <c r="G26" s="22"/>
      <c r="H26" s="23"/>
      <c r="I26" s="23"/>
      <c r="J26" s="24"/>
      <c r="K26" s="23"/>
      <c r="L26" s="23"/>
      <c r="M26" s="23"/>
      <c r="N26" s="23"/>
      <c r="O26" s="23"/>
      <c r="P26" s="23"/>
      <c r="Q26" s="23"/>
      <c r="R26" s="23"/>
    </row>
    <row r="27" spans="1:18" ht="11.1" customHeight="1">
      <c r="A27" s="14"/>
      <c r="B27" s="15"/>
      <c r="C27" s="13"/>
      <c r="D27" s="13"/>
      <c r="E27" s="13"/>
      <c r="F27" s="106"/>
      <c r="G27" s="117" t="s">
        <v>2</v>
      </c>
      <c r="H27" s="117"/>
      <c r="I27" s="13" t="s">
        <v>30</v>
      </c>
      <c r="J27" s="13"/>
      <c r="K27" s="13"/>
      <c r="L27" s="118" t="s">
        <v>4</v>
      </c>
      <c r="M27" s="118"/>
      <c r="N27" s="13"/>
      <c r="O27" s="13"/>
      <c r="P27" s="13"/>
      <c r="Q27" s="13"/>
      <c r="R27" s="13"/>
    </row>
    <row r="28" spans="1:18" ht="11.1" customHeight="1">
      <c r="A28" s="12"/>
      <c r="B28" s="13"/>
      <c r="C28" s="13"/>
      <c r="D28" s="13"/>
      <c r="E28" s="13"/>
      <c r="F28" s="106"/>
      <c r="G28" s="117" t="s">
        <v>5</v>
      </c>
      <c r="H28" s="117"/>
      <c r="I28" s="16">
        <v>1</v>
      </c>
      <c r="J28" s="13"/>
      <c r="K28" s="13"/>
      <c r="L28" s="118" t="s">
        <v>6</v>
      </c>
      <c r="M28" s="118"/>
      <c r="N28" s="119" t="s">
        <v>104</v>
      </c>
      <c r="O28" s="119"/>
      <c r="P28" s="119"/>
      <c r="Q28" s="13"/>
      <c r="R28" s="13"/>
    </row>
    <row r="29" spans="1:18" ht="27" customHeight="1">
      <c r="A29" s="135" t="s">
        <v>7</v>
      </c>
      <c r="B29" s="137" t="s">
        <v>8</v>
      </c>
      <c r="C29" s="138"/>
      <c r="D29" s="139"/>
      <c r="E29" s="135" t="s">
        <v>9</v>
      </c>
      <c r="F29" s="135" t="s">
        <v>183</v>
      </c>
      <c r="G29" s="127" t="s">
        <v>10</v>
      </c>
      <c r="H29" s="128"/>
      <c r="I29" s="129"/>
      <c r="J29" s="133" t="s">
        <v>11</v>
      </c>
      <c r="K29" s="127" t="s">
        <v>12</v>
      </c>
      <c r="L29" s="128"/>
      <c r="M29" s="128"/>
      <c r="N29" s="129"/>
      <c r="O29" s="127" t="s">
        <v>13</v>
      </c>
      <c r="P29" s="128"/>
      <c r="Q29" s="128"/>
      <c r="R29" s="129"/>
    </row>
    <row r="30" spans="1:18" ht="32.25" customHeight="1">
      <c r="A30" s="136"/>
      <c r="B30" s="140"/>
      <c r="C30" s="141"/>
      <c r="D30" s="142"/>
      <c r="E30" s="136"/>
      <c r="F30" s="136"/>
      <c r="G30" s="85" t="s">
        <v>14</v>
      </c>
      <c r="H30" s="85" t="s">
        <v>15</v>
      </c>
      <c r="I30" s="85" t="s">
        <v>16</v>
      </c>
      <c r="J30" s="134"/>
      <c r="K30" s="85" t="s">
        <v>17</v>
      </c>
      <c r="L30" s="85" t="s">
        <v>18</v>
      </c>
      <c r="M30" s="85" t="s">
        <v>19</v>
      </c>
      <c r="N30" s="85" t="s">
        <v>20</v>
      </c>
      <c r="O30" s="85" t="s">
        <v>21</v>
      </c>
      <c r="P30" s="85" t="s">
        <v>22</v>
      </c>
      <c r="Q30" s="85" t="s">
        <v>23</v>
      </c>
      <c r="R30" s="43" t="s">
        <v>24</v>
      </c>
    </row>
    <row r="31" spans="1:18" ht="20.100000000000001" customHeight="1">
      <c r="A31" s="70">
        <v>1</v>
      </c>
      <c r="B31" s="123">
        <v>2</v>
      </c>
      <c r="C31" s="124"/>
      <c r="D31" s="125"/>
      <c r="E31" s="70">
        <v>3</v>
      </c>
      <c r="F31" s="70">
        <v>4</v>
      </c>
      <c r="G31" s="70">
        <v>5</v>
      </c>
      <c r="H31" s="70">
        <v>6</v>
      </c>
      <c r="I31" s="70">
        <v>7</v>
      </c>
      <c r="J31" s="70">
        <v>8</v>
      </c>
      <c r="K31" s="70">
        <v>9</v>
      </c>
      <c r="L31" s="70">
        <v>10</v>
      </c>
      <c r="M31" s="70">
        <v>11</v>
      </c>
      <c r="N31" s="70">
        <v>12</v>
      </c>
      <c r="O31" s="70">
        <v>13</v>
      </c>
      <c r="P31" s="70">
        <v>14</v>
      </c>
      <c r="Q31" s="70">
        <v>15</v>
      </c>
      <c r="R31" s="70">
        <v>16</v>
      </c>
    </row>
    <row r="32" spans="1:18" ht="20.100000000000001" customHeight="1">
      <c r="A32" s="120" t="s">
        <v>25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</row>
    <row r="33" spans="1:18" ht="20.100000000000001" customHeight="1">
      <c r="A33" s="51" t="s">
        <v>114</v>
      </c>
      <c r="B33" s="126" t="s">
        <v>90</v>
      </c>
      <c r="C33" s="126"/>
      <c r="D33" s="126"/>
      <c r="E33" s="52" t="s">
        <v>38</v>
      </c>
      <c r="F33" s="2">
        <v>9</v>
      </c>
      <c r="G33" s="56">
        <v>6.2</v>
      </c>
      <c r="H33" s="51">
        <v>7.8</v>
      </c>
      <c r="I33" s="51">
        <v>39.200000000000003</v>
      </c>
      <c r="J33" s="58">
        <v>251.75</v>
      </c>
      <c r="K33" s="52">
        <v>0.06</v>
      </c>
      <c r="L33" s="52">
        <v>1.3</v>
      </c>
      <c r="M33" s="52">
        <v>0.06</v>
      </c>
      <c r="N33" s="52">
        <v>0.8</v>
      </c>
      <c r="O33" s="51">
        <v>105</v>
      </c>
      <c r="P33" s="51">
        <v>126</v>
      </c>
      <c r="Q33" s="51">
        <v>32</v>
      </c>
      <c r="R33" s="51">
        <v>1.4</v>
      </c>
    </row>
    <row r="34" spans="1:18" ht="20.100000000000001" customHeight="1">
      <c r="A34" s="51" t="s">
        <v>163</v>
      </c>
      <c r="B34" s="126" t="s">
        <v>74</v>
      </c>
      <c r="C34" s="126"/>
      <c r="D34" s="126"/>
      <c r="E34" s="51">
        <v>40</v>
      </c>
      <c r="F34" s="3">
        <v>8</v>
      </c>
      <c r="G34" s="56">
        <v>5.0999999999999996</v>
      </c>
      <c r="H34" s="51">
        <v>4.5999999999999996</v>
      </c>
      <c r="I34" s="51">
        <v>0.3</v>
      </c>
      <c r="J34" s="51">
        <v>63</v>
      </c>
      <c r="K34" s="52">
        <v>0.03</v>
      </c>
      <c r="L34" s="52">
        <v>0</v>
      </c>
      <c r="M34" s="52">
        <v>0.1</v>
      </c>
      <c r="N34" s="52">
        <v>0.2</v>
      </c>
      <c r="O34" s="52">
        <v>22</v>
      </c>
      <c r="P34" s="52">
        <v>77</v>
      </c>
      <c r="Q34" s="52">
        <v>5</v>
      </c>
      <c r="R34" s="52">
        <v>1</v>
      </c>
    </row>
    <row r="35" spans="1:18" ht="20.100000000000001" customHeight="1">
      <c r="A35" s="51" t="s">
        <v>125</v>
      </c>
      <c r="B35" s="126" t="s">
        <v>43</v>
      </c>
      <c r="C35" s="126"/>
      <c r="D35" s="126"/>
      <c r="E35" s="51">
        <v>200</v>
      </c>
      <c r="F35" s="3">
        <v>6</v>
      </c>
      <c r="G35" s="56">
        <v>3</v>
      </c>
      <c r="H35" s="51">
        <v>2.6</v>
      </c>
      <c r="I35" s="51">
        <v>24.8</v>
      </c>
      <c r="J35" s="58">
        <v>134.15</v>
      </c>
      <c r="K35" s="51">
        <v>0.04</v>
      </c>
      <c r="L35" s="52">
        <v>1</v>
      </c>
      <c r="M35" s="52">
        <v>0.01</v>
      </c>
      <c r="N35" s="52">
        <v>0</v>
      </c>
      <c r="O35" s="51">
        <v>121</v>
      </c>
      <c r="P35" s="51">
        <v>90</v>
      </c>
      <c r="Q35" s="51">
        <v>14</v>
      </c>
      <c r="R35" s="51">
        <v>1</v>
      </c>
    </row>
    <row r="36" spans="1:18" ht="20.100000000000001" customHeight="1">
      <c r="A36" s="52" t="s">
        <v>33</v>
      </c>
      <c r="B36" s="126" t="s">
        <v>75</v>
      </c>
      <c r="C36" s="126"/>
      <c r="D36" s="126"/>
      <c r="E36" s="51">
        <v>40</v>
      </c>
      <c r="F36" s="3">
        <v>4</v>
      </c>
      <c r="G36" s="55">
        <v>3.16</v>
      </c>
      <c r="H36" s="52">
        <v>0.4</v>
      </c>
      <c r="I36" s="52">
        <v>19.3</v>
      </c>
      <c r="J36" s="52">
        <v>94.4</v>
      </c>
      <c r="K36" s="52">
        <v>7.0000000000000007E-2</v>
      </c>
      <c r="L36" s="52">
        <v>0</v>
      </c>
      <c r="M36" s="52">
        <v>0</v>
      </c>
      <c r="N36" s="52">
        <v>0.3</v>
      </c>
      <c r="O36" s="52">
        <v>9.1999999999999993</v>
      </c>
      <c r="P36" s="52">
        <v>34.799999999999997</v>
      </c>
      <c r="Q36" s="52">
        <v>13.2</v>
      </c>
      <c r="R36" s="52">
        <v>0.8</v>
      </c>
    </row>
    <row r="37" spans="1:18" ht="20.100000000000001" customHeight="1">
      <c r="A37" s="2" t="s">
        <v>33</v>
      </c>
      <c r="B37" s="159" t="s">
        <v>101</v>
      </c>
      <c r="C37" s="160"/>
      <c r="D37" s="161"/>
      <c r="E37" s="3">
        <v>100</v>
      </c>
      <c r="F37" s="51">
        <v>13</v>
      </c>
      <c r="G37" s="63">
        <v>0.4</v>
      </c>
      <c r="H37" s="64">
        <v>0.4</v>
      </c>
      <c r="I37" s="64">
        <v>9.8000000000000007</v>
      </c>
      <c r="J37" s="64">
        <v>47</v>
      </c>
      <c r="K37" s="65">
        <v>0</v>
      </c>
      <c r="L37" s="64">
        <v>10</v>
      </c>
      <c r="M37" s="64">
        <v>0</v>
      </c>
      <c r="N37" s="64">
        <v>0.6</v>
      </c>
      <c r="O37" s="64">
        <v>16</v>
      </c>
      <c r="P37" s="64">
        <v>11</v>
      </c>
      <c r="Q37" s="66">
        <v>8</v>
      </c>
      <c r="R37" s="67">
        <v>2.2000000000000002</v>
      </c>
    </row>
    <row r="38" spans="1:18" ht="20.100000000000001" customHeight="1">
      <c r="A38" s="120" t="s">
        <v>26</v>
      </c>
      <c r="B38" s="120"/>
      <c r="C38" s="120"/>
      <c r="D38" s="120"/>
      <c r="E38" s="120"/>
      <c r="F38" s="103">
        <f>SUM(F33:F37)</f>
        <v>40</v>
      </c>
      <c r="G38" s="56">
        <f>SUM(G33:G37)</f>
        <v>17.86</v>
      </c>
      <c r="H38" s="56">
        <f t="shared" ref="H38:R38" si="3">SUM(H33:H37)</f>
        <v>15.799999999999999</v>
      </c>
      <c r="I38" s="56">
        <f t="shared" si="3"/>
        <v>93.399999999999991</v>
      </c>
      <c r="J38" s="56">
        <f t="shared" si="3"/>
        <v>590.29999999999995</v>
      </c>
      <c r="K38" s="56">
        <f t="shared" si="3"/>
        <v>0.2</v>
      </c>
      <c r="L38" s="56">
        <f t="shared" si="3"/>
        <v>12.3</v>
      </c>
      <c r="M38" s="56">
        <f t="shared" si="3"/>
        <v>0.17</v>
      </c>
      <c r="N38" s="56">
        <f t="shared" si="3"/>
        <v>1.9</v>
      </c>
      <c r="O38" s="56">
        <f t="shared" si="3"/>
        <v>273.2</v>
      </c>
      <c r="P38" s="56">
        <f t="shared" si="3"/>
        <v>338.8</v>
      </c>
      <c r="Q38" s="56">
        <f t="shared" si="3"/>
        <v>72.2</v>
      </c>
      <c r="R38" s="56">
        <f t="shared" si="3"/>
        <v>6.4</v>
      </c>
    </row>
    <row r="39" spans="1:18" ht="20.100000000000001" customHeight="1">
      <c r="A39" s="120" t="s">
        <v>27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</row>
    <row r="40" spans="1:18" ht="28.5" customHeight="1">
      <c r="A40" s="51" t="s">
        <v>33</v>
      </c>
      <c r="B40" s="157" t="s">
        <v>176</v>
      </c>
      <c r="C40" s="157"/>
      <c r="D40" s="157"/>
      <c r="E40" s="51">
        <v>100</v>
      </c>
      <c r="F40" s="3">
        <v>10</v>
      </c>
      <c r="G40" s="54">
        <v>1.93</v>
      </c>
      <c r="H40" s="54">
        <v>5.13</v>
      </c>
      <c r="I40" s="54">
        <v>23.34</v>
      </c>
      <c r="J40" s="54">
        <v>147.26</v>
      </c>
      <c r="K40" s="54">
        <v>0.06</v>
      </c>
      <c r="L40" s="54">
        <v>8.8000000000000007</v>
      </c>
      <c r="M40" s="54">
        <v>0.08</v>
      </c>
      <c r="N40" s="54">
        <v>2.2000000000000002</v>
      </c>
      <c r="O40" s="54">
        <v>31.2</v>
      </c>
      <c r="P40" s="54">
        <v>16.510000000000002</v>
      </c>
      <c r="Q40" s="54">
        <v>54.94</v>
      </c>
      <c r="R40" s="54">
        <v>1.05</v>
      </c>
    </row>
    <row r="41" spans="1:18" ht="20.100000000000001" customHeight="1">
      <c r="A41" s="52" t="s">
        <v>128</v>
      </c>
      <c r="B41" s="126" t="s">
        <v>91</v>
      </c>
      <c r="C41" s="126"/>
      <c r="D41" s="126"/>
      <c r="E41" s="52" t="s">
        <v>89</v>
      </c>
      <c r="F41" s="2">
        <v>15</v>
      </c>
      <c r="G41" s="56">
        <v>11.4</v>
      </c>
      <c r="H41" s="51">
        <v>10.199999999999999</v>
      </c>
      <c r="I41" s="51">
        <v>19.7</v>
      </c>
      <c r="J41" s="58">
        <v>216.29</v>
      </c>
      <c r="K41" s="51">
        <v>0.3</v>
      </c>
      <c r="L41" s="51">
        <v>11.9</v>
      </c>
      <c r="M41" s="51">
        <v>29.5</v>
      </c>
      <c r="N41" s="52">
        <v>2.1</v>
      </c>
      <c r="O41" s="51">
        <v>17.5</v>
      </c>
      <c r="P41" s="51">
        <v>180</v>
      </c>
      <c r="Q41" s="51">
        <v>33.799999999999997</v>
      </c>
      <c r="R41" s="51">
        <v>2.1</v>
      </c>
    </row>
    <row r="42" spans="1:18" ht="20.100000000000001" customHeight="1">
      <c r="A42" s="51" t="s">
        <v>129</v>
      </c>
      <c r="B42" s="126" t="s">
        <v>92</v>
      </c>
      <c r="C42" s="126"/>
      <c r="D42" s="126"/>
      <c r="E42" s="52" t="s">
        <v>93</v>
      </c>
      <c r="F42" s="3">
        <v>20</v>
      </c>
      <c r="G42" s="56">
        <v>17.899999999999999</v>
      </c>
      <c r="H42" s="51">
        <v>12.2</v>
      </c>
      <c r="I42" s="51">
        <v>18.8</v>
      </c>
      <c r="J42" s="58">
        <v>256.77</v>
      </c>
      <c r="K42" s="51">
        <v>0.1</v>
      </c>
      <c r="L42" s="51">
        <v>3.7</v>
      </c>
      <c r="M42" s="51">
        <v>31.5</v>
      </c>
      <c r="N42" s="51">
        <v>4.9000000000000004</v>
      </c>
      <c r="O42" s="51">
        <v>53.5</v>
      </c>
      <c r="P42" s="51">
        <v>169</v>
      </c>
      <c r="Q42" s="51">
        <v>21.7</v>
      </c>
      <c r="R42" s="51">
        <v>0.9</v>
      </c>
    </row>
    <row r="43" spans="1:18" ht="20.100000000000001" customHeight="1">
      <c r="A43" s="51" t="s">
        <v>122</v>
      </c>
      <c r="B43" s="126" t="s">
        <v>44</v>
      </c>
      <c r="C43" s="126"/>
      <c r="D43" s="126"/>
      <c r="E43" s="51">
        <v>180</v>
      </c>
      <c r="F43" s="3">
        <v>15</v>
      </c>
      <c r="G43" s="56">
        <v>4</v>
      </c>
      <c r="H43" s="51">
        <v>6.3</v>
      </c>
      <c r="I43" s="51">
        <v>26.5</v>
      </c>
      <c r="J43" s="58">
        <v>178.59</v>
      </c>
      <c r="K43" s="51">
        <v>0.2</v>
      </c>
      <c r="L43" s="51">
        <v>6.8</v>
      </c>
      <c r="M43" s="52">
        <v>0.05</v>
      </c>
      <c r="N43" s="52">
        <v>0.3</v>
      </c>
      <c r="O43" s="51">
        <v>62.7</v>
      </c>
      <c r="P43" s="51">
        <v>113</v>
      </c>
      <c r="Q43" s="51">
        <v>38.700000000000003</v>
      </c>
      <c r="R43" s="51">
        <v>1.5</v>
      </c>
    </row>
    <row r="44" spans="1:18" ht="20.100000000000001" customHeight="1">
      <c r="A44" s="51" t="s">
        <v>120</v>
      </c>
      <c r="B44" s="126" t="s">
        <v>40</v>
      </c>
      <c r="C44" s="126"/>
      <c r="D44" s="126"/>
      <c r="E44" s="51">
        <v>200</v>
      </c>
      <c r="F44" s="52">
        <v>5</v>
      </c>
      <c r="G44" s="56">
        <v>0.6</v>
      </c>
      <c r="H44" s="52">
        <v>0.1</v>
      </c>
      <c r="I44" s="51">
        <v>35.700000000000003</v>
      </c>
      <c r="J44" s="51">
        <v>131</v>
      </c>
      <c r="K44" s="52">
        <v>0.02</v>
      </c>
      <c r="L44" s="52">
        <v>51.4</v>
      </c>
      <c r="M44" s="52">
        <v>0.01</v>
      </c>
      <c r="N44" s="52">
        <v>0.5</v>
      </c>
      <c r="O44" s="52">
        <v>21</v>
      </c>
      <c r="P44" s="52">
        <v>23</v>
      </c>
      <c r="Q44" s="52">
        <v>16</v>
      </c>
      <c r="R44" s="52">
        <v>0.7</v>
      </c>
    </row>
    <row r="45" spans="1:18" ht="20.100000000000001" customHeight="1">
      <c r="A45" s="2" t="s">
        <v>33</v>
      </c>
      <c r="B45" s="149" t="s">
        <v>41</v>
      </c>
      <c r="C45" s="149"/>
      <c r="D45" s="149"/>
      <c r="E45" s="3">
        <v>70</v>
      </c>
      <c r="F45" s="3">
        <v>3</v>
      </c>
      <c r="G45" s="76">
        <v>4.9000000000000004</v>
      </c>
      <c r="H45" s="3">
        <v>2</v>
      </c>
      <c r="I45" s="3">
        <v>25.3</v>
      </c>
      <c r="J45" s="3">
        <v>135</v>
      </c>
      <c r="K45" s="2">
        <v>0.2</v>
      </c>
      <c r="L45" s="2">
        <v>0</v>
      </c>
      <c r="M45" s="2">
        <v>0</v>
      </c>
      <c r="N45" s="2">
        <v>1.2</v>
      </c>
      <c r="O45" s="2">
        <v>7.9</v>
      </c>
      <c r="P45" s="2">
        <v>8.3000000000000007</v>
      </c>
      <c r="Q45" s="2">
        <v>46.2</v>
      </c>
      <c r="R45" s="7">
        <v>1.9</v>
      </c>
    </row>
    <row r="46" spans="1:18" ht="20.100000000000001" customHeight="1">
      <c r="A46" s="120" t="s">
        <v>28</v>
      </c>
      <c r="B46" s="120"/>
      <c r="C46" s="120"/>
      <c r="D46" s="120"/>
      <c r="E46" s="120"/>
      <c r="F46" s="102">
        <f>SUM(F40:F45)</f>
        <v>68</v>
      </c>
      <c r="G46" s="54">
        <f>SUM(G40:G45)</f>
        <v>40.729999999999997</v>
      </c>
      <c r="H46" s="51">
        <v>28.6</v>
      </c>
      <c r="I46" s="51">
        <v>104.4</v>
      </c>
      <c r="J46" s="58">
        <v>805.53</v>
      </c>
      <c r="K46" s="51">
        <v>0.9</v>
      </c>
      <c r="L46" s="51">
        <v>44.4</v>
      </c>
      <c r="M46" s="51">
        <v>23.6</v>
      </c>
      <c r="N46" s="51">
        <v>5.3</v>
      </c>
      <c r="O46" s="51">
        <v>62.1</v>
      </c>
      <c r="P46" s="51">
        <v>211.6</v>
      </c>
      <c r="Q46" s="51">
        <v>75.099999999999994</v>
      </c>
      <c r="R46" s="51">
        <v>4.0999999999999996</v>
      </c>
    </row>
    <row r="47" spans="1:18" ht="20.100000000000001" customHeight="1">
      <c r="A47" s="144" t="s">
        <v>29</v>
      </c>
      <c r="B47" s="144"/>
      <c r="C47" s="144"/>
      <c r="D47" s="144"/>
      <c r="E47" s="144"/>
      <c r="F47" s="110">
        <f>F46+F38</f>
        <v>108</v>
      </c>
      <c r="G47" s="62">
        <f>G46+G38</f>
        <v>58.589999999999996</v>
      </c>
      <c r="H47" s="62">
        <f t="shared" ref="H47:R47" si="4">H46+H38</f>
        <v>44.4</v>
      </c>
      <c r="I47" s="62">
        <f t="shared" si="4"/>
        <v>197.8</v>
      </c>
      <c r="J47" s="62">
        <f t="shared" si="4"/>
        <v>1395.83</v>
      </c>
      <c r="K47" s="62">
        <f t="shared" si="4"/>
        <v>1.1000000000000001</v>
      </c>
      <c r="L47" s="62">
        <f t="shared" si="4"/>
        <v>56.7</v>
      </c>
      <c r="M47" s="62">
        <f t="shared" si="4"/>
        <v>23.770000000000003</v>
      </c>
      <c r="N47" s="62">
        <f t="shared" si="4"/>
        <v>7.1999999999999993</v>
      </c>
      <c r="O47" s="62">
        <f t="shared" si="4"/>
        <v>335.3</v>
      </c>
      <c r="P47" s="62">
        <f t="shared" si="4"/>
        <v>550.4</v>
      </c>
      <c r="Q47" s="62">
        <f t="shared" si="4"/>
        <v>147.30000000000001</v>
      </c>
      <c r="R47" s="62">
        <f t="shared" si="4"/>
        <v>10.5</v>
      </c>
    </row>
    <row r="48" spans="1:18" ht="11.1" customHeight="1">
      <c r="A48" s="121" t="s">
        <v>0</v>
      </c>
      <c r="B48" s="121"/>
      <c r="C48" s="121"/>
      <c r="D48" s="121"/>
      <c r="E48" s="121"/>
      <c r="F48" s="121"/>
      <c r="G48" s="121"/>
      <c r="H48" s="121"/>
      <c r="I48" s="121"/>
      <c r="J48" s="122" t="s">
        <v>105</v>
      </c>
      <c r="K48" s="122"/>
      <c r="L48" s="122"/>
      <c r="M48" s="122"/>
      <c r="N48" s="122"/>
      <c r="O48" s="122"/>
      <c r="P48" s="122"/>
      <c r="Q48" s="122"/>
      <c r="R48" s="122"/>
    </row>
    <row r="49" spans="1:18" ht="55.5" customHeight="1">
      <c r="A49" s="145" t="s">
        <v>182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</row>
    <row r="50" spans="1:18" ht="7.5" customHeight="1">
      <c r="A50" s="21"/>
      <c r="B50" s="21"/>
      <c r="C50" s="21"/>
      <c r="D50" s="21"/>
      <c r="E50" s="21"/>
      <c r="F50" s="107"/>
      <c r="G50" s="22"/>
      <c r="H50" s="23"/>
      <c r="I50" s="23"/>
      <c r="J50" s="24"/>
      <c r="K50" s="23"/>
      <c r="L50" s="23"/>
      <c r="M50" s="23"/>
      <c r="N50" s="23"/>
      <c r="O50" s="23"/>
      <c r="P50" s="23"/>
      <c r="Q50" s="23"/>
      <c r="R50" s="23"/>
    </row>
    <row r="51" spans="1:18" ht="11.1" customHeight="1">
      <c r="A51" s="14" t="s">
        <v>1</v>
      </c>
      <c r="B51" s="15"/>
      <c r="C51" s="13"/>
      <c r="D51" s="13"/>
      <c r="E51" s="13"/>
      <c r="F51" s="106"/>
      <c r="G51" s="117" t="s">
        <v>2</v>
      </c>
      <c r="H51" s="117"/>
      <c r="I51" s="13" t="s">
        <v>31</v>
      </c>
      <c r="J51" s="13"/>
      <c r="K51" s="13"/>
      <c r="L51" s="118" t="s">
        <v>4</v>
      </c>
      <c r="M51" s="118"/>
      <c r="N51" s="13"/>
      <c r="O51" s="13"/>
      <c r="P51" s="13"/>
      <c r="Q51" s="13"/>
      <c r="R51" s="13"/>
    </row>
    <row r="52" spans="1:18" ht="11.1" customHeight="1">
      <c r="A52" s="12"/>
      <c r="B52" s="13"/>
      <c r="C52" s="13"/>
      <c r="D52" s="13"/>
      <c r="E52" s="13"/>
      <c r="F52" s="106"/>
      <c r="G52" s="117" t="s">
        <v>5</v>
      </c>
      <c r="H52" s="117"/>
      <c r="I52" s="16">
        <v>1</v>
      </c>
      <c r="J52" s="13"/>
      <c r="K52" s="13"/>
      <c r="L52" s="118" t="s">
        <v>6</v>
      </c>
      <c r="M52" s="118"/>
      <c r="N52" s="119" t="s">
        <v>104</v>
      </c>
      <c r="O52" s="119"/>
      <c r="P52" s="119"/>
      <c r="Q52" s="13"/>
      <c r="R52" s="13"/>
    </row>
    <row r="53" spans="1:18" ht="26.25" customHeight="1">
      <c r="A53" s="116" t="s">
        <v>7</v>
      </c>
      <c r="B53" s="116" t="s">
        <v>8</v>
      </c>
      <c r="C53" s="116"/>
      <c r="D53" s="116"/>
      <c r="E53" s="116" t="s">
        <v>9</v>
      </c>
      <c r="F53" s="116" t="s">
        <v>183</v>
      </c>
      <c r="G53" s="116" t="s">
        <v>10</v>
      </c>
      <c r="H53" s="116"/>
      <c r="I53" s="116"/>
      <c r="J53" s="162" t="s">
        <v>11</v>
      </c>
      <c r="K53" s="116" t="s">
        <v>12</v>
      </c>
      <c r="L53" s="116"/>
      <c r="M53" s="116"/>
      <c r="N53" s="116"/>
      <c r="O53" s="116" t="s">
        <v>13</v>
      </c>
      <c r="P53" s="116"/>
      <c r="Q53" s="116"/>
      <c r="R53" s="116"/>
    </row>
    <row r="54" spans="1:18" ht="33" customHeight="1">
      <c r="A54" s="116"/>
      <c r="B54" s="116"/>
      <c r="C54" s="116"/>
      <c r="D54" s="116"/>
      <c r="E54" s="116"/>
      <c r="F54" s="116"/>
      <c r="G54" s="115" t="s">
        <v>14</v>
      </c>
      <c r="H54" s="115" t="s">
        <v>15</v>
      </c>
      <c r="I54" s="115" t="s">
        <v>16</v>
      </c>
      <c r="J54" s="162"/>
      <c r="K54" s="115" t="s">
        <v>17</v>
      </c>
      <c r="L54" s="115" t="s">
        <v>18</v>
      </c>
      <c r="M54" s="115" t="s">
        <v>19</v>
      </c>
      <c r="N54" s="115" t="s">
        <v>20</v>
      </c>
      <c r="O54" s="115" t="s">
        <v>21</v>
      </c>
      <c r="P54" s="115" t="s">
        <v>22</v>
      </c>
      <c r="Q54" s="115" t="s">
        <v>23</v>
      </c>
      <c r="R54" s="115" t="s">
        <v>24</v>
      </c>
    </row>
    <row r="55" spans="1:18" ht="20.100000000000001" customHeight="1">
      <c r="A55" s="86">
        <v>1</v>
      </c>
      <c r="B55" s="158">
        <v>2</v>
      </c>
      <c r="C55" s="158"/>
      <c r="D55" s="158"/>
      <c r="E55" s="86">
        <v>3</v>
      </c>
      <c r="F55" s="86">
        <v>4</v>
      </c>
      <c r="G55" s="86">
        <v>5</v>
      </c>
      <c r="H55" s="86">
        <v>6</v>
      </c>
      <c r="I55" s="86">
        <v>7</v>
      </c>
      <c r="J55" s="86">
        <v>8</v>
      </c>
      <c r="K55" s="86">
        <v>9</v>
      </c>
      <c r="L55" s="86">
        <v>10</v>
      </c>
      <c r="M55" s="86">
        <v>11</v>
      </c>
      <c r="N55" s="86">
        <v>12</v>
      </c>
      <c r="O55" s="86">
        <v>13</v>
      </c>
      <c r="P55" s="86">
        <v>14</v>
      </c>
      <c r="Q55" s="86">
        <v>15</v>
      </c>
      <c r="R55" s="86">
        <v>16</v>
      </c>
    </row>
    <row r="56" spans="1:18" ht="20.100000000000001" customHeight="1">
      <c r="A56" s="132" t="s">
        <v>25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</row>
    <row r="57" spans="1:18" ht="20.100000000000001" customHeight="1">
      <c r="A57" s="53" t="s">
        <v>172</v>
      </c>
      <c r="B57" s="147" t="s">
        <v>171</v>
      </c>
      <c r="C57" s="147"/>
      <c r="D57" s="147"/>
      <c r="E57" s="52" t="s">
        <v>84</v>
      </c>
      <c r="F57" s="103">
        <v>17</v>
      </c>
      <c r="G57" s="49">
        <v>11.38</v>
      </c>
      <c r="H57" s="49">
        <v>10.28</v>
      </c>
      <c r="I57" s="49">
        <v>65.3</v>
      </c>
      <c r="J57" s="49">
        <v>399.28</v>
      </c>
      <c r="K57" s="49">
        <v>0.05</v>
      </c>
      <c r="L57" s="49">
        <v>1.1499999999999999</v>
      </c>
      <c r="M57" s="49">
        <v>23.62</v>
      </c>
      <c r="N57" s="49">
        <v>2.04</v>
      </c>
      <c r="O57" s="49">
        <v>47.37</v>
      </c>
      <c r="P57" s="49">
        <v>127.07</v>
      </c>
      <c r="Q57" s="49">
        <v>30.21</v>
      </c>
      <c r="R57" s="49">
        <v>0.53</v>
      </c>
    </row>
    <row r="58" spans="1:18" ht="20.100000000000001" customHeight="1">
      <c r="A58" s="51" t="s">
        <v>132</v>
      </c>
      <c r="B58" s="126" t="s">
        <v>70</v>
      </c>
      <c r="C58" s="126"/>
      <c r="D58" s="126"/>
      <c r="E58" s="52" t="s">
        <v>32</v>
      </c>
      <c r="F58" s="2">
        <v>6</v>
      </c>
      <c r="G58" s="86">
        <v>1.5</v>
      </c>
      <c r="H58" s="51">
        <v>1.7</v>
      </c>
      <c r="I58" s="51">
        <v>17.399999999999999</v>
      </c>
      <c r="J58" s="51">
        <v>91.2</v>
      </c>
      <c r="K58" s="52">
        <v>0</v>
      </c>
      <c r="L58" s="52">
        <v>0.2</v>
      </c>
      <c r="M58" s="52">
        <v>0</v>
      </c>
      <c r="N58" s="52">
        <v>0</v>
      </c>
      <c r="O58" s="52">
        <v>56.2</v>
      </c>
      <c r="P58" s="52">
        <v>38.700000000000003</v>
      </c>
      <c r="Q58" s="52">
        <v>9.1999999999999993</v>
      </c>
      <c r="R58" s="52">
        <v>0.5</v>
      </c>
    </row>
    <row r="59" spans="1:18" ht="20.100000000000001" customHeight="1">
      <c r="A59" s="52" t="s">
        <v>33</v>
      </c>
      <c r="B59" s="143" t="s">
        <v>50</v>
      </c>
      <c r="C59" s="143"/>
      <c r="D59" s="143"/>
      <c r="E59" s="51">
        <v>50</v>
      </c>
      <c r="F59" s="51">
        <v>5</v>
      </c>
      <c r="G59" s="114">
        <v>3.8</v>
      </c>
      <c r="H59" s="51">
        <v>1.5</v>
      </c>
      <c r="I59" s="51">
        <v>25.7</v>
      </c>
      <c r="J59" s="51">
        <v>130.85</v>
      </c>
      <c r="K59" s="52">
        <v>0.08</v>
      </c>
      <c r="L59" s="52">
        <v>0</v>
      </c>
      <c r="M59" s="52">
        <v>0</v>
      </c>
      <c r="N59" s="52">
        <v>0.3</v>
      </c>
      <c r="O59" s="52">
        <v>11.5</v>
      </c>
      <c r="P59" s="52">
        <v>43.5</v>
      </c>
      <c r="Q59" s="52">
        <v>16.5</v>
      </c>
      <c r="R59" s="52">
        <v>0.9</v>
      </c>
    </row>
    <row r="60" spans="1:18" ht="20.100000000000001" customHeight="1">
      <c r="A60" s="52" t="s">
        <v>33</v>
      </c>
      <c r="B60" s="126" t="s">
        <v>101</v>
      </c>
      <c r="C60" s="126"/>
      <c r="D60" s="126"/>
      <c r="E60" s="51">
        <v>100</v>
      </c>
      <c r="F60" s="3">
        <v>12</v>
      </c>
      <c r="G60" s="87">
        <v>0.4</v>
      </c>
      <c r="H60" s="52">
        <v>0.4</v>
      </c>
      <c r="I60" s="52">
        <v>9.8000000000000007</v>
      </c>
      <c r="J60" s="52">
        <v>47</v>
      </c>
      <c r="K60" s="51">
        <v>0</v>
      </c>
      <c r="L60" s="52">
        <v>10</v>
      </c>
      <c r="M60" s="52">
        <v>0</v>
      </c>
      <c r="N60" s="52">
        <v>0.6</v>
      </c>
      <c r="O60" s="52">
        <v>16</v>
      </c>
      <c r="P60" s="52">
        <v>11</v>
      </c>
      <c r="Q60" s="52">
        <v>8</v>
      </c>
      <c r="R60" s="52">
        <v>2.2000000000000002</v>
      </c>
    </row>
    <row r="61" spans="1:18" ht="20.100000000000001" customHeight="1">
      <c r="A61" s="132" t="s">
        <v>26</v>
      </c>
      <c r="B61" s="132"/>
      <c r="C61" s="132"/>
      <c r="D61" s="132"/>
      <c r="E61" s="132"/>
      <c r="F61" s="112">
        <f>SUM(F57:F60)</f>
        <v>40</v>
      </c>
      <c r="G61" s="54">
        <f>SUM(G57:G60)</f>
        <v>17.079999999999998</v>
      </c>
      <c r="H61" s="54">
        <f t="shared" ref="H61:R61" si="5">SUM(H57:H60)</f>
        <v>13.879999999999999</v>
      </c>
      <c r="I61" s="54">
        <f t="shared" si="5"/>
        <v>118.19999999999999</v>
      </c>
      <c r="J61" s="54">
        <f t="shared" si="5"/>
        <v>668.32999999999993</v>
      </c>
      <c r="K61" s="54">
        <f t="shared" si="5"/>
        <v>0.13</v>
      </c>
      <c r="L61" s="54">
        <f t="shared" si="5"/>
        <v>11.35</v>
      </c>
      <c r="M61" s="54">
        <f t="shared" si="5"/>
        <v>23.62</v>
      </c>
      <c r="N61" s="54">
        <f t="shared" si="5"/>
        <v>2.94</v>
      </c>
      <c r="O61" s="54">
        <f t="shared" si="5"/>
        <v>131.07</v>
      </c>
      <c r="P61" s="54">
        <f t="shared" si="5"/>
        <v>220.26999999999998</v>
      </c>
      <c r="Q61" s="54">
        <f t="shared" si="5"/>
        <v>63.91</v>
      </c>
      <c r="R61" s="54">
        <f t="shared" si="5"/>
        <v>4.1300000000000008</v>
      </c>
    </row>
    <row r="62" spans="1:18" ht="20.100000000000001" customHeight="1">
      <c r="A62" s="132" t="s">
        <v>27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</row>
    <row r="63" spans="1:18" ht="20.100000000000001" customHeight="1">
      <c r="A63" s="51" t="s">
        <v>133</v>
      </c>
      <c r="B63" s="126" t="s">
        <v>94</v>
      </c>
      <c r="C63" s="126"/>
      <c r="D63" s="126"/>
      <c r="E63" s="52">
        <v>100</v>
      </c>
      <c r="F63" s="3">
        <v>10</v>
      </c>
      <c r="G63" s="87">
        <v>1.6</v>
      </c>
      <c r="H63" s="51">
        <v>5.0999999999999996</v>
      </c>
      <c r="I63" s="52">
        <v>7.7</v>
      </c>
      <c r="J63" s="52">
        <v>83</v>
      </c>
      <c r="K63" s="52">
        <v>0.02</v>
      </c>
      <c r="L63" s="52">
        <v>27</v>
      </c>
      <c r="M63" s="52">
        <v>0.03</v>
      </c>
      <c r="N63" s="52">
        <v>2.2999999999999998</v>
      </c>
      <c r="O63" s="52">
        <v>49</v>
      </c>
      <c r="P63" s="52">
        <v>28</v>
      </c>
      <c r="Q63" s="52">
        <v>15</v>
      </c>
      <c r="R63" s="52">
        <v>0.7</v>
      </c>
    </row>
    <row r="64" spans="1:18" ht="20.100000000000001" customHeight="1">
      <c r="A64" s="51" t="s">
        <v>134</v>
      </c>
      <c r="B64" s="126" t="s">
        <v>37</v>
      </c>
      <c r="C64" s="126"/>
      <c r="D64" s="126"/>
      <c r="E64" s="52" t="s">
        <v>95</v>
      </c>
      <c r="F64" s="2">
        <v>15</v>
      </c>
      <c r="G64" s="86">
        <v>1.9</v>
      </c>
      <c r="H64" s="51">
        <v>4.9000000000000004</v>
      </c>
      <c r="I64" s="51">
        <v>10.4</v>
      </c>
      <c r="J64" s="51">
        <v>105</v>
      </c>
      <c r="K64" s="51">
        <v>11</v>
      </c>
      <c r="L64" s="51">
        <v>0.22</v>
      </c>
      <c r="M64" s="51">
        <v>0.2</v>
      </c>
      <c r="N64" s="51">
        <v>52</v>
      </c>
      <c r="O64" s="51">
        <v>58</v>
      </c>
      <c r="P64" s="51">
        <v>25</v>
      </c>
      <c r="Q64" s="51">
        <v>1.3</v>
      </c>
      <c r="R64" s="51">
        <v>1.2</v>
      </c>
    </row>
    <row r="65" spans="1:18" ht="20.100000000000001" customHeight="1">
      <c r="A65" s="51" t="s">
        <v>135</v>
      </c>
      <c r="B65" s="126" t="s">
        <v>47</v>
      </c>
      <c r="C65" s="126"/>
      <c r="D65" s="126"/>
      <c r="E65" s="51">
        <v>100</v>
      </c>
      <c r="F65" s="3">
        <v>25</v>
      </c>
      <c r="G65" s="86">
        <v>11.3</v>
      </c>
      <c r="H65" s="51">
        <v>24.6</v>
      </c>
      <c r="I65" s="51">
        <v>0.4</v>
      </c>
      <c r="J65" s="58">
        <v>268.52</v>
      </c>
      <c r="K65" s="52">
        <v>0.2</v>
      </c>
      <c r="L65" s="52">
        <v>0</v>
      </c>
      <c r="M65" s="52">
        <v>0</v>
      </c>
      <c r="N65" s="52">
        <v>0.4</v>
      </c>
      <c r="O65" s="52">
        <v>36</v>
      </c>
      <c r="P65" s="52">
        <v>162</v>
      </c>
      <c r="Q65" s="52">
        <v>20</v>
      </c>
      <c r="R65" s="52">
        <v>2</v>
      </c>
    </row>
    <row r="66" spans="1:18" ht="20.100000000000001" customHeight="1">
      <c r="A66" s="51" t="s">
        <v>136</v>
      </c>
      <c r="B66" s="126" t="s">
        <v>48</v>
      </c>
      <c r="C66" s="126"/>
      <c r="D66" s="126"/>
      <c r="E66" s="51">
        <v>180</v>
      </c>
      <c r="F66" s="3">
        <v>8</v>
      </c>
      <c r="G66" s="86">
        <v>6.7</v>
      </c>
      <c r="H66" s="51">
        <v>5.7</v>
      </c>
      <c r="I66" s="51">
        <v>39.5</v>
      </c>
      <c r="J66" s="58">
        <v>250.86</v>
      </c>
      <c r="K66" s="51">
        <v>7.0000000000000007E-2</v>
      </c>
      <c r="L66" s="52">
        <v>0</v>
      </c>
      <c r="M66" s="52">
        <v>0</v>
      </c>
      <c r="N66" s="52">
        <v>0.96</v>
      </c>
      <c r="O66" s="51">
        <v>13.2</v>
      </c>
      <c r="P66" s="52">
        <v>43.2</v>
      </c>
      <c r="Q66" s="52">
        <v>8.4</v>
      </c>
      <c r="R66" s="51">
        <v>0.9</v>
      </c>
    </row>
    <row r="67" spans="1:18" ht="20.100000000000001" customHeight="1">
      <c r="A67" s="51" t="s">
        <v>137</v>
      </c>
      <c r="B67" s="126" t="s">
        <v>49</v>
      </c>
      <c r="C67" s="126"/>
      <c r="D67" s="126"/>
      <c r="E67" s="51">
        <v>200</v>
      </c>
      <c r="F67" s="3">
        <v>7</v>
      </c>
      <c r="G67" s="86">
        <v>0.2</v>
      </c>
      <c r="H67" s="51">
        <v>0.2</v>
      </c>
      <c r="I67" s="51">
        <v>27.9</v>
      </c>
      <c r="J67" s="51">
        <v>115</v>
      </c>
      <c r="K67" s="51">
        <v>0</v>
      </c>
      <c r="L67" s="51">
        <v>51.6</v>
      </c>
      <c r="M67" s="52">
        <v>0</v>
      </c>
      <c r="N67" s="51">
        <v>0.1</v>
      </c>
      <c r="O67" s="51">
        <v>7</v>
      </c>
      <c r="P67" s="51">
        <v>4</v>
      </c>
      <c r="Q67" s="51">
        <v>4</v>
      </c>
      <c r="R67" s="51">
        <v>1</v>
      </c>
    </row>
    <row r="68" spans="1:18" ht="20.100000000000001" customHeight="1">
      <c r="A68" s="52" t="s">
        <v>33</v>
      </c>
      <c r="B68" s="126" t="s">
        <v>41</v>
      </c>
      <c r="C68" s="126"/>
      <c r="D68" s="126"/>
      <c r="E68" s="51">
        <v>70</v>
      </c>
      <c r="F68" s="3">
        <v>3</v>
      </c>
      <c r="G68" s="86">
        <v>4.9000000000000004</v>
      </c>
      <c r="H68" s="51">
        <v>2</v>
      </c>
      <c r="I68" s="51">
        <v>25.3</v>
      </c>
      <c r="J68" s="51">
        <v>135</v>
      </c>
      <c r="K68" s="52">
        <v>0.2</v>
      </c>
      <c r="L68" s="52">
        <v>0</v>
      </c>
      <c r="M68" s="52">
        <v>0</v>
      </c>
      <c r="N68" s="52">
        <v>1.2</v>
      </c>
      <c r="O68" s="52">
        <v>7.9</v>
      </c>
      <c r="P68" s="52">
        <v>8.3000000000000007</v>
      </c>
      <c r="Q68" s="52">
        <v>46.2</v>
      </c>
      <c r="R68" s="52">
        <v>1.9</v>
      </c>
    </row>
    <row r="69" spans="1:18" ht="20.100000000000001" customHeight="1">
      <c r="A69" s="132" t="s">
        <v>28</v>
      </c>
      <c r="B69" s="132"/>
      <c r="C69" s="132"/>
      <c r="D69" s="132"/>
      <c r="E69" s="132"/>
      <c r="F69" s="112">
        <f>SUM(F63:F68)</f>
        <v>68</v>
      </c>
      <c r="G69" s="86">
        <f>G68+G67+G66+G65+G64+G63</f>
        <v>26.6</v>
      </c>
      <c r="H69" s="86">
        <f t="shared" ref="H69:R69" si="6">H68+H67+H66+H65+H64+H63</f>
        <v>42.5</v>
      </c>
      <c r="I69" s="86">
        <f t="shared" si="6"/>
        <v>111.20000000000002</v>
      </c>
      <c r="J69" s="60">
        <f t="shared" si="6"/>
        <v>957.38</v>
      </c>
      <c r="K69" s="86">
        <f t="shared" si="6"/>
        <v>11.49</v>
      </c>
      <c r="L69" s="86">
        <f t="shared" si="6"/>
        <v>78.819999999999993</v>
      </c>
      <c r="M69" s="86">
        <f t="shared" si="6"/>
        <v>0.23</v>
      </c>
      <c r="N69" s="86">
        <f t="shared" si="6"/>
        <v>56.959999999999994</v>
      </c>
      <c r="O69" s="86">
        <f t="shared" si="6"/>
        <v>171.1</v>
      </c>
      <c r="P69" s="86">
        <f t="shared" si="6"/>
        <v>270.5</v>
      </c>
      <c r="Q69" s="86">
        <f t="shared" si="6"/>
        <v>94.899999999999991</v>
      </c>
      <c r="R69" s="86">
        <f t="shared" si="6"/>
        <v>7.7</v>
      </c>
    </row>
    <row r="70" spans="1:18" ht="20.100000000000001" customHeight="1">
      <c r="A70" s="144" t="s">
        <v>29</v>
      </c>
      <c r="B70" s="144"/>
      <c r="C70" s="144"/>
      <c r="D70" s="144"/>
      <c r="E70" s="144"/>
      <c r="F70" s="110">
        <f>F69+F61</f>
        <v>108</v>
      </c>
      <c r="G70" s="62">
        <f>G69+G61</f>
        <v>43.68</v>
      </c>
      <c r="H70" s="62">
        <f t="shared" ref="H70:R70" si="7">H69+H61</f>
        <v>56.379999999999995</v>
      </c>
      <c r="I70" s="62">
        <f t="shared" si="7"/>
        <v>229.4</v>
      </c>
      <c r="J70" s="62">
        <f t="shared" si="7"/>
        <v>1625.71</v>
      </c>
      <c r="K70" s="62">
        <f t="shared" si="7"/>
        <v>11.620000000000001</v>
      </c>
      <c r="L70" s="62">
        <f t="shared" si="7"/>
        <v>90.169999999999987</v>
      </c>
      <c r="M70" s="62">
        <f t="shared" si="7"/>
        <v>23.85</v>
      </c>
      <c r="N70" s="62">
        <f t="shared" si="7"/>
        <v>59.899999999999991</v>
      </c>
      <c r="O70" s="62">
        <f t="shared" si="7"/>
        <v>302.16999999999996</v>
      </c>
      <c r="P70" s="62">
        <f t="shared" si="7"/>
        <v>490.77</v>
      </c>
      <c r="Q70" s="62">
        <f t="shared" si="7"/>
        <v>158.81</v>
      </c>
      <c r="R70" s="62">
        <f t="shared" si="7"/>
        <v>11.830000000000002</v>
      </c>
    </row>
    <row r="71" spans="1:18" ht="11.1" customHeight="1">
      <c r="A71" s="121" t="s">
        <v>0</v>
      </c>
      <c r="B71" s="121"/>
      <c r="C71" s="121"/>
      <c r="D71" s="121"/>
      <c r="E71" s="121"/>
      <c r="F71" s="121"/>
      <c r="G71" s="121"/>
      <c r="H71" s="121"/>
      <c r="I71" s="121"/>
      <c r="J71" s="122" t="s">
        <v>105</v>
      </c>
      <c r="K71" s="122"/>
      <c r="L71" s="122"/>
      <c r="M71" s="122"/>
      <c r="N71" s="122"/>
      <c r="O71" s="122"/>
      <c r="P71" s="122"/>
      <c r="Q71" s="122"/>
      <c r="R71" s="122"/>
    </row>
    <row r="72" spans="1:18" ht="55.5" customHeight="1">
      <c r="A72" s="145" t="s">
        <v>182</v>
      </c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</row>
    <row r="73" spans="1:18" ht="12" customHeight="1">
      <c r="A73" s="21"/>
      <c r="B73" s="21"/>
      <c r="C73" s="21"/>
      <c r="D73" s="21"/>
      <c r="E73" s="21"/>
      <c r="F73" s="107"/>
      <c r="G73" s="22"/>
      <c r="H73" s="23"/>
      <c r="I73" s="23"/>
      <c r="J73" s="24"/>
      <c r="K73" s="23"/>
      <c r="L73" s="23"/>
      <c r="M73" s="23"/>
      <c r="N73" s="23"/>
      <c r="O73" s="23"/>
      <c r="P73" s="23"/>
      <c r="Q73" s="23"/>
      <c r="R73" s="23"/>
    </row>
    <row r="74" spans="1:18" ht="11.1" customHeight="1">
      <c r="A74" s="14" t="s">
        <v>1</v>
      </c>
      <c r="B74" s="15"/>
      <c r="C74" s="13"/>
      <c r="D74" s="13"/>
      <c r="E74" s="13"/>
      <c r="F74" s="106"/>
      <c r="G74" s="117" t="s">
        <v>2</v>
      </c>
      <c r="H74" s="117"/>
      <c r="I74" s="13" t="s">
        <v>34</v>
      </c>
      <c r="J74" s="13"/>
      <c r="K74" s="13"/>
      <c r="L74" s="118" t="s">
        <v>4</v>
      </c>
      <c r="M74" s="118"/>
      <c r="N74" s="13"/>
      <c r="O74" s="13"/>
      <c r="P74" s="13"/>
      <c r="Q74" s="13"/>
      <c r="R74" s="13"/>
    </row>
    <row r="75" spans="1:18" ht="11.1" customHeight="1">
      <c r="A75" s="12"/>
      <c r="B75" s="13"/>
      <c r="C75" s="13"/>
      <c r="D75" s="13"/>
      <c r="E75" s="13"/>
      <c r="F75" s="106"/>
      <c r="G75" s="117" t="s">
        <v>5</v>
      </c>
      <c r="H75" s="117"/>
      <c r="I75" s="16">
        <v>1</v>
      </c>
      <c r="J75" s="13"/>
      <c r="K75" s="13"/>
      <c r="L75" s="118" t="s">
        <v>6</v>
      </c>
      <c r="M75" s="118"/>
      <c r="N75" s="119" t="s">
        <v>104</v>
      </c>
      <c r="O75" s="119"/>
      <c r="P75" s="119"/>
      <c r="Q75" s="13"/>
      <c r="R75" s="13"/>
    </row>
    <row r="76" spans="1:18" ht="26.25" customHeight="1">
      <c r="A76" s="135" t="s">
        <v>7</v>
      </c>
      <c r="B76" s="137" t="s">
        <v>8</v>
      </c>
      <c r="C76" s="138"/>
      <c r="D76" s="139"/>
      <c r="E76" s="135" t="s">
        <v>9</v>
      </c>
      <c r="F76" s="135" t="s">
        <v>183</v>
      </c>
      <c r="G76" s="127" t="s">
        <v>10</v>
      </c>
      <c r="H76" s="128"/>
      <c r="I76" s="129"/>
      <c r="J76" s="133" t="s">
        <v>11</v>
      </c>
      <c r="K76" s="127" t="s">
        <v>12</v>
      </c>
      <c r="L76" s="128"/>
      <c r="M76" s="128"/>
      <c r="N76" s="129"/>
      <c r="O76" s="127" t="s">
        <v>13</v>
      </c>
      <c r="P76" s="128"/>
      <c r="Q76" s="128"/>
      <c r="R76" s="129"/>
    </row>
    <row r="77" spans="1:18" ht="27" customHeight="1">
      <c r="A77" s="136"/>
      <c r="B77" s="140"/>
      <c r="C77" s="141"/>
      <c r="D77" s="142"/>
      <c r="E77" s="136"/>
      <c r="F77" s="136"/>
      <c r="G77" s="85" t="s">
        <v>14</v>
      </c>
      <c r="H77" s="85" t="s">
        <v>15</v>
      </c>
      <c r="I77" s="85" t="s">
        <v>16</v>
      </c>
      <c r="J77" s="134"/>
      <c r="K77" s="85" t="s">
        <v>17</v>
      </c>
      <c r="L77" s="85" t="s">
        <v>18</v>
      </c>
      <c r="M77" s="85" t="s">
        <v>19</v>
      </c>
      <c r="N77" s="85" t="s">
        <v>20</v>
      </c>
      <c r="O77" s="85" t="s">
        <v>21</v>
      </c>
      <c r="P77" s="85" t="s">
        <v>22</v>
      </c>
      <c r="Q77" s="85" t="s">
        <v>23</v>
      </c>
      <c r="R77" s="43" t="s">
        <v>24</v>
      </c>
    </row>
    <row r="78" spans="1:18" ht="20.100000000000001" customHeight="1">
      <c r="A78" s="70">
        <v>1</v>
      </c>
      <c r="B78" s="123">
        <v>2</v>
      </c>
      <c r="C78" s="124"/>
      <c r="D78" s="125"/>
      <c r="E78" s="70">
        <v>3</v>
      </c>
      <c r="F78" s="70">
        <v>4</v>
      </c>
      <c r="G78" s="70">
        <v>5</v>
      </c>
      <c r="H78" s="70">
        <v>6</v>
      </c>
      <c r="I78" s="70">
        <v>7</v>
      </c>
      <c r="J78" s="70">
        <v>8</v>
      </c>
      <c r="K78" s="70">
        <v>9</v>
      </c>
      <c r="L78" s="70">
        <v>10</v>
      </c>
      <c r="M78" s="70">
        <v>11</v>
      </c>
      <c r="N78" s="70">
        <v>12</v>
      </c>
      <c r="O78" s="70">
        <v>13</v>
      </c>
      <c r="P78" s="70">
        <v>14</v>
      </c>
      <c r="Q78" s="70">
        <v>15</v>
      </c>
      <c r="R78" s="70">
        <v>16</v>
      </c>
    </row>
    <row r="79" spans="1:18" ht="20.100000000000001" customHeight="1">
      <c r="A79" s="144" t="s">
        <v>25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</row>
    <row r="80" spans="1:18" ht="20.100000000000001" customHeight="1">
      <c r="A80" s="65" t="s">
        <v>114</v>
      </c>
      <c r="B80" s="131" t="s">
        <v>66</v>
      </c>
      <c r="C80" s="131"/>
      <c r="D80" s="131"/>
      <c r="E80" s="64" t="s">
        <v>38</v>
      </c>
      <c r="F80" s="9">
        <v>10</v>
      </c>
      <c r="G80" s="70">
        <v>8.6999999999999993</v>
      </c>
      <c r="H80" s="65">
        <v>8.1999999999999993</v>
      </c>
      <c r="I80" s="65">
        <v>34.5</v>
      </c>
      <c r="J80" s="65">
        <v>290.74</v>
      </c>
      <c r="K80" s="65">
        <v>0.2</v>
      </c>
      <c r="L80" s="64">
        <v>1.3</v>
      </c>
      <c r="M80" s="65">
        <v>0</v>
      </c>
      <c r="N80" s="64">
        <v>0.2</v>
      </c>
      <c r="O80" s="65">
        <v>136.19999999999999</v>
      </c>
      <c r="P80" s="65">
        <v>184.3</v>
      </c>
      <c r="Q80" s="72">
        <v>47.6</v>
      </c>
      <c r="R80" s="69">
        <v>2</v>
      </c>
    </row>
    <row r="81" spans="1:18" ht="20.100000000000001" customHeight="1">
      <c r="A81" s="52" t="s">
        <v>33</v>
      </c>
      <c r="B81" s="126" t="s">
        <v>173</v>
      </c>
      <c r="C81" s="126"/>
      <c r="D81" s="126"/>
      <c r="E81" s="51">
        <v>50</v>
      </c>
      <c r="F81" s="51">
        <v>10</v>
      </c>
      <c r="G81" s="73">
        <v>4.8</v>
      </c>
      <c r="H81" s="53">
        <v>7.2</v>
      </c>
      <c r="I81" s="53">
        <v>11.5</v>
      </c>
      <c r="J81" s="74">
        <v>144</v>
      </c>
      <c r="K81" s="74">
        <v>0.1</v>
      </c>
      <c r="L81" s="74">
        <v>0</v>
      </c>
      <c r="M81" s="74">
        <v>0</v>
      </c>
      <c r="N81" s="74">
        <v>0.62</v>
      </c>
      <c r="O81" s="74">
        <v>15.7</v>
      </c>
      <c r="P81" s="74">
        <v>72.3</v>
      </c>
      <c r="Q81" s="74">
        <v>14.9</v>
      </c>
      <c r="R81" s="74">
        <v>1.1000000000000001</v>
      </c>
    </row>
    <row r="82" spans="1:18" ht="20.100000000000001" customHeight="1">
      <c r="A82" s="51" t="s">
        <v>121</v>
      </c>
      <c r="B82" s="126" t="s">
        <v>59</v>
      </c>
      <c r="C82" s="126"/>
      <c r="D82" s="126"/>
      <c r="E82" s="51">
        <v>200</v>
      </c>
      <c r="F82" s="51">
        <v>3</v>
      </c>
      <c r="G82" s="56">
        <v>0</v>
      </c>
      <c r="H82" s="51">
        <v>0</v>
      </c>
      <c r="I82" s="51">
        <v>15</v>
      </c>
      <c r="J82" s="58">
        <v>59.96</v>
      </c>
      <c r="K82" s="51">
        <v>0</v>
      </c>
      <c r="L82" s="51">
        <v>0</v>
      </c>
      <c r="M82" s="51">
        <v>0</v>
      </c>
      <c r="N82" s="52">
        <v>0</v>
      </c>
      <c r="O82" s="51">
        <v>5</v>
      </c>
      <c r="P82" s="51">
        <v>8</v>
      </c>
      <c r="Q82" s="51">
        <v>4</v>
      </c>
      <c r="R82" s="51">
        <v>1</v>
      </c>
    </row>
    <row r="83" spans="1:18" ht="20.100000000000001" customHeight="1">
      <c r="A83" s="52" t="s">
        <v>33</v>
      </c>
      <c r="B83" s="143" t="s">
        <v>46</v>
      </c>
      <c r="C83" s="143"/>
      <c r="D83" s="143"/>
      <c r="E83" s="51">
        <v>20</v>
      </c>
      <c r="F83" s="51">
        <v>2</v>
      </c>
      <c r="G83" s="114">
        <v>1.5</v>
      </c>
      <c r="H83" s="51">
        <v>0.6</v>
      </c>
      <c r="I83" s="51">
        <v>10.3</v>
      </c>
      <c r="J83" s="51">
        <v>52.34</v>
      </c>
      <c r="K83" s="52">
        <v>0.03</v>
      </c>
      <c r="L83" s="52">
        <v>0</v>
      </c>
      <c r="M83" s="52">
        <v>0</v>
      </c>
      <c r="N83" s="52">
        <v>0.1</v>
      </c>
      <c r="O83" s="52">
        <v>4.5999999999999996</v>
      </c>
      <c r="P83" s="52">
        <v>18.399999999999999</v>
      </c>
      <c r="Q83" s="52">
        <v>7.2</v>
      </c>
      <c r="R83" s="52">
        <v>0.4</v>
      </c>
    </row>
    <row r="84" spans="1:18" ht="20.100000000000001" customHeight="1">
      <c r="A84" s="52" t="s">
        <v>33</v>
      </c>
      <c r="B84" s="126" t="s">
        <v>83</v>
      </c>
      <c r="C84" s="126"/>
      <c r="D84" s="126"/>
      <c r="E84" s="51">
        <v>125</v>
      </c>
      <c r="F84" s="51">
        <v>15</v>
      </c>
      <c r="G84" s="78">
        <v>3.75</v>
      </c>
      <c r="H84" s="51">
        <v>3.1</v>
      </c>
      <c r="I84" s="51">
        <v>17.399999999999999</v>
      </c>
      <c r="J84" s="51">
        <v>101</v>
      </c>
      <c r="K84" s="51">
        <v>0</v>
      </c>
      <c r="L84" s="51">
        <v>1</v>
      </c>
      <c r="M84" s="51">
        <v>0.04</v>
      </c>
      <c r="N84" s="52">
        <v>0</v>
      </c>
      <c r="O84" s="51">
        <v>290</v>
      </c>
      <c r="P84" s="51">
        <v>950</v>
      </c>
      <c r="Q84" s="51">
        <v>140</v>
      </c>
      <c r="R84" s="52">
        <v>0</v>
      </c>
    </row>
    <row r="85" spans="1:18" ht="20.100000000000001" customHeight="1">
      <c r="A85" s="132" t="s">
        <v>26</v>
      </c>
      <c r="B85" s="132"/>
      <c r="C85" s="132"/>
      <c r="D85" s="132"/>
      <c r="E85" s="132"/>
      <c r="F85" s="103">
        <f>SUM(F80:F84)</f>
        <v>40</v>
      </c>
      <c r="G85" s="56">
        <f>SUM(G80:G84)</f>
        <v>18.75</v>
      </c>
      <c r="H85" s="56">
        <f t="shared" ref="H85:R85" si="8">SUM(H80:H84)</f>
        <v>19.099999999999998</v>
      </c>
      <c r="I85" s="56">
        <f t="shared" si="8"/>
        <v>88.699999999999989</v>
      </c>
      <c r="J85" s="56">
        <f t="shared" si="8"/>
        <v>648.04</v>
      </c>
      <c r="K85" s="56">
        <f t="shared" si="8"/>
        <v>0.33000000000000007</v>
      </c>
      <c r="L85" s="56">
        <f t="shared" si="8"/>
        <v>2.2999999999999998</v>
      </c>
      <c r="M85" s="56">
        <f t="shared" si="8"/>
        <v>0.04</v>
      </c>
      <c r="N85" s="56">
        <f t="shared" si="8"/>
        <v>0.92</v>
      </c>
      <c r="O85" s="56">
        <f t="shared" si="8"/>
        <v>451.5</v>
      </c>
      <c r="P85" s="56">
        <f t="shared" si="8"/>
        <v>1233</v>
      </c>
      <c r="Q85" s="56">
        <f t="shared" si="8"/>
        <v>213.7</v>
      </c>
      <c r="R85" s="56">
        <f t="shared" si="8"/>
        <v>4.5</v>
      </c>
    </row>
    <row r="86" spans="1:18" ht="20.100000000000001" customHeight="1">
      <c r="A86" s="132" t="s">
        <v>27</v>
      </c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</row>
    <row r="87" spans="1:18" ht="20.100000000000001" customHeight="1">
      <c r="A87" s="51" t="s">
        <v>116</v>
      </c>
      <c r="B87" s="126" t="s">
        <v>117</v>
      </c>
      <c r="C87" s="126"/>
      <c r="D87" s="126"/>
      <c r="E87" s="51">
        <v>100</v>
      </c>
      <c r="F87" s="51">
        <v>5</v>
      </c>
      <c r="G87" s="56">
        <v>0.9</v>
      </c>
      <c r="H87" s="51">
        <v>5.0999999999999996</v>
      </c>
      <c r="I87" s="51">
        <v>5.6</v>
      </c>
      <c r="J87" s="51">
        <v>71.55</v>
      </c>
      <c r="K87" s="51">
        <v>0.16</v>
      </c>
      <c r="L87" s="51">
        <v>6.2</v>
      </c>
      <c r="M87" s="51">
        <v>0.2</v>
      </c>
      <c r="N87" s="51">
        <v>7.0000000000000007E-2</v>
      </c>
      <c r="O87" s="51">
        <v>22.9</v>
      </c>
      <c r="P87" s="51">
        <v>112</v>
      </c>
      <c r="Q87" s="51">
        <v>21.3</v>
      </c>
      <c r="R87" s="51">
        <v>1.4</v>
      </c>
    </row>
    <row r="88" spans="1:18" ht="20.100000000000001" customHeight="1">
      <c r="A88" s="52" t="s">
        <v>141</v>
      </c>
      <c r="B88" s="126" t="s">
        <v>96</v>
      </c>
      <c r="C88" s="126"/>
      <c r="D88" s="126"/>
      <c r="E88" s="52" t="s">
        <v>95</v>
      </c>
      <c r="F88" s="51">
        <v>16</v>
      </c>
      <c r="G88" s="56">
        <v>6.7</v>
      </c>
      <c r="H88" s="51">
        <v>6</v>
      </c>
      <c r="I88" s="51">
        <v>17.2</v>
      </c>
      <c r="J88" s="51">
        <v>149.33000000000001</v>
      </c>
      <c r="K88" s="51">
        <v>0.1</v>
      </c>
      <c r="L88" s="51">
        <v>16.2</v>
      </c>
      <c r="M88" s="51">
        <v>0.21</v>
      </c>
      <c r="N88" s="52">
        <v>0.4</v>
      </c>
      <c r="O88" s="51">
        <v>34.1</v>
      </c>
      <c r="P88" s="51">
        <v>80.400000000000006</v>
      </c>
      <c r="Q88" s="51">
        <v>25.2</v>
      </c>
      <c r="R88" s="51">
        <v>0.9</v>
      </c>
    </row>
    <row r="89" spans="1:18" ht="24" customHeight="1">
      <c r="A89" s="51" t="s">
        <v>142</v>
      </c>
      <c r="B89" s="126" t="s">
        <v>77</v>
      </c>
      <c r="C89" s="126"/>
      <c r="D89" s="126"/>
      <c r="E89" s="52" t="s">
        <v>73</v>
      </c>
      <c r="F89" s="52">
        <v>33</v>
      </c>
      <c r="G89" s="56">
        <v>14.8</v>
      </c>
      <c r="H89" s="51">
        <v>14.6</v>
      </c>
      <c r="I89" s="51">
        <v>10.199999999999999</v>
      </c>
      <c r="J89" s="51">
        <v>223</v>
      </c>
      <c r="K89" s="51">
        <v>0.05</v>
      </c>
      <c r="L89" s="51">
        <v>6.4</v>
      </c>
      <c r="M89" s="51">
        <v>0.2</v>
      </c>
      <c r="N89" s="51">
        <v>0.5</v>
      </c>
      <c r="O89" s="51">
        <v>97.6</v>
      </c>
      <c r="P89" s="51">
        <v>123.2</v>
      </c>
      <c r="Q89" s="51">
        <v>20.8</v>
      </c>
      <c r="R89" s="51">
        <v>1.6</v>
      </c>
    </row>
    <row r="90" spans="1:18" ht="20.100000000000001" customHeight="1">
      <c r="A90" s="51" t="s">
        <v>143</v>
      </c>
      <c r="B90" s="126" t="s">
        <v>57</v>
      </c>
      <c r="C90" s="126"/>
      <c r="D90" s="126"/>
      <c r="E90" s="51">
        <v>180</v>
      </c>
      <c r="F90" s="51">
        <v>8</v>
      </c>
      <c r="G90" s="56">
        <v>4.5999999999999996</v>
      </c>
      <c r="H90" s="51">
        <v>7.3</v>
      </c>
      <c r="I90" s="51">
        <v>48.2</v>
      </c>
      <c r="J90" s="51">
        <v>256.3</v>
      </c>
      <c r="K90" s="52">
        <v>0.03</v>
      </c>
      <c r="L90" s="52">
        <v>0</v>
      </c>
      <c r="M90" s="52">
        <v>0.1</v>
      </c>
      <c r="N90" s="52">
        <v>0.4</v>
      </c>
      <c r="O90" s="51">
        <v>4</v>
      </c>
      <c r="P90" s="51">
        <v>73.2</v>
      </c>
      <c r="Q90" s="51">
        <v>22.8</v>
      </c>
      <c r="R90" s="51">
        <v>0.7</v>
      </c>
    </row>
    <row r="91" spans="1:18" ht="20.100000000000001" customHeight="1">
      <c r="A91" s="51" t="s">
        <v>120</v>
      </c>
      <c r="B91" s="126" t="s">
        <v>40</v>
      </c>
      <c r="C91" s="126"/>
      <c r="D91" s="126"/>
      <c r="E91" s="51">
        <v>200</v>
      </c>
      <c r="F91" s="51">
        <v>3</v>
      </c>
      <c r="G91" s="56">
        <v>0.6</v>
      </c>
      <c r="H91" s="52">
        <v>0.1</v>
      </c>
      <c r="I91" s="51">
        <v>35.700000000000003</v>
      </c>
      <c r="J91" s="51">
        <v>131</v>
      </c>
      <c r="K91" s="52">
        <v>0.02</v>
      </c>
      <c r="L91" s="52">
        <v>51.4</v>
      </c>
      <c r="M91" s="52">
        <v>0.01</v>
      </c>
      <c r="N91" s="52">
        <v>0.5</v>
      </c>
      <c r="O91" s="52">
        <v>21</v>
      </c>
      <c r="P91" s="52">
        <v>23</v>
      </c>
      <c r="Q91" s="52">
        <v>16</v>
      </c>
      <c r="R91" s="52">
        <v>0.7</v>
      </c>
    </row>
    <row r="92" spans="1:18" ht="20.100000000000001" customHeight="1">
      <c r="A92" s="2" t="s">
        <v>33</v>
      </c>
      <c r="B92" s="149" t="s">
        <v>41</v>
      </c>
      <c r="C92" s="149"/>
      <c r="D92" s="149"/>
      <c r="E92" s="3">
        <v>70</v>
      </c>
      <c r="F92" s="51">
        <v>3</v>
      </c>
      <c r="G92" s="76">
        <v>4.9000000000000004</v>
      </c>
      <c r="H92" s="3">
        <v>2</v>
      </c>
      <c r="I92" s="3">
        <v>25.3</v>
      </c>
      <c r="J92" s="3">
        <v>135</v>
      </c>
      <c r="K92" s="2">
        <v>0.2</v>
      </c>
      <c r="L92" s="2">
        <v>0</v>
      </c>
      <c r="M92" s="2">
        <v>0</v>
      </c>
      <c r="N92" s="2">
        <v>1.2</v>
      </c>
      <c r="O92" s="2">
        <v>7.9</v>
      </c>
      <c r="P92" s="2">
        <v>8.3000000000000007</v>
      </c>
      <c r="Q92" s="2">
        <v>46.2</v>
      </c>
      <c r="R92" s="7">
        <v>1.9</v>
      </c>
    </row>
    <row r="93" spans="1:18" ht="20.100000000000001" customHeight="1">
      <c r="A93" s="132" t="s">
        <v>28</v>
      </c>
      <c r="B93" s="132"/>
      <c r="C93" s="132"/>
      <c r="D93" s="132"/>
      <c r="E93" s="132"/>
      <c r="F93" s="102">
        <f>SUM(F87:F92)</f>
        <v>68</v>
      </c>
      <c r="G93" s="56">
        <f>SUM(G87:G92)</f>
        <v>32.5</v>
      </c>
      <c r="H93" s="56">
        <f t="shared" ref="H93:R93" si="9">SUM(H87:H92)</f>
        <v>35.1</v>
      </c>
      <c r="I93" s="56">
        <f t="shared" si="9"/>
        <v>142.20000000000002</v>
      </c>
      <c r="J93" s="56">
        <f t="shared" si="9"/>
        <v>966.18000000000006</v>
      </c>
      <c r="K93" s="56">
        <f t="shared" si="9"/>
        <v>0.56000000000000005</v>
      </c>
      <c r="L93" s="56">
        <f t="shared" si="9"/>
        <v>80.199999999999989</v>
      </c>
      <c r="M93" s="56">
        <f t="shared" si="9"/>
        <v>0.72000000000000008</v>
      </c>
      <c r="N93" s="56">
        <f t="shared" si="9"/>
        <v>3.0700000000000003</v>
      </c>
      <c r="O93" s="56">
        <f t="shared" si="9"/>
        <v>187.5</v>
      </c>
      <c r="P93" s="56">
        <f t="shared" si="9"/>
        <v>420.1</v>
      </c>
      <c r="Q93" s="56">
        <f t="shared" si="9"/>
        <v>152.30000000000001</v>
      </c>
      <c r="R93" s="56">
        <f t="shared" si="9"/>
        <v>7.1999999999999993</v>
      </c>
    </row>
    <row r="94" spans="1:18" ht="20.100000000000001" customHeight="1">
      <c r="A94" s="144" t="s">
        <v>29</v>
      </c>
      <c r="B94" s="144"/>
      <c r="C94" s="144"/>
      <c r="D94" s="144"/>
      <c r="E94" s="144"/>
      <c r="F94" s="110">
        <f>F93+F85</f>
        <v>108</v>
      </c>
      <c r="G94" s="57">
        <f>G93+G85</f>
        <v>51.25</v>
      </c>
      <c r="H94" s="80">
        <f t="shared" ref="H94:R94" si="10">H93+H85</f>
        <v>54.2</v>
      </c>
      <c r="I94" s="80">
        <f t="shared" si="10"/>
        <v>230.9</v>
      </c>
      <c r="J94" s="80">
        <f t="shared" si="10"/>
        <v>1614.22</v>
      </c>
      <c r="K94" s="80">
        <f t="shared" si="10"/>
        <v>0.89000000000000012</v>
      </c>
      <c r="L94" s="80">
        <f t="shared" si="10"/>
        <v>82.499999999999986</v>
      </c>
      <c r="M94" s="80">
        <f t="shared" si="10"/>
        <v>0.76000000000000012</v>
      </c>
      <c r="N94" s="80">
        <f t="shared" si="10"/>
        <v>3.99</v>
      </c>
      <c r="O94" s="80">
        <f t="shared" si="10"/>
        <v>639</v>
      </c>
      <c r="P94" s="80">
        <f t="shared" si="10"/>
        <v>1653.1</v>
      </c>
      <c r="Q94" s="80">
        <f t="shared" si="10"/>
        <v>366</v>
      </c>
      <c r="R94" s="80">
        <f t="shared" si="10"/>
        <v>11.7</v>
      </c>
    </row>
    <row r="95" spans="1:18" ht="11.1" customHeight="1">
      <c r="A95" s="121" t="s">
        <v>0</v>
      </c>
      <c r="B95" s="121"/>
      <c r="C95" s="121"/>
      <c r="D95" s="121"/>
      <c r="E95" s="121"/>
      <c r="F95" s="121"/>
      <c r="G95" s="121"/>
      <c r="H95" s="121"/>
      <c r="I95" s="121"/>
      <c r="J95" s="122" t="s">
        <v>105</v>
      </c>
      <c r="K95" s="122"/>
      <c r="L95" s="122"/>
      <c r="M95" s="122"/>
      <c r="N95" s="122"/>
      <c r="O95" s="122"/>
      <c r="P95" s="122"/>
      <c r="Q95" s="122"/>
      <c r="R95" s="122"/>
    </row>
    <row r="96" spans="1:18" ht="55.5" customHeight="1">
      <c r="A96" s="145" t="s">
        <v>182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</row>
    <row r="97" spans="1:18" ht="10.5" customHeight="1">
      <c r="A97" s="25"/>
      <c r="B97" s="25"/>
      <c r="C97" s="25"/>
      <c r="D97" s="25"/>
      <c r="E97" s="25"/>
      <c r="F97" s="20"/>
      <c r="G97" s="19"/>
      <c r="H97" s="26"/>
      <c r="I97" s="26"/>
      <c r="J97" s="27"/>
      <c r="K97" s="26"/>
      <c r="L97" s="26"/>
      <c r="M97" s="26"/>
      <c r="N97" s="26"/>
      <c r="O97" s="26"/>
      <c r="P97" s="26"/>
      <c r="Q97" s="26"/>
      <c r="R97" s="26"/>
    </row>
    <row r="98" spans="1:18" ht="11.1" customHeight="1">
      <c r="A98" s="14" t="s">
        <v>1</v>
      </c>
      <c r="B98" s="15"/>
      <c r="C98" s="13"/>
      <c r="D98" s="13"/>
      <c r="E98" s="13"/>
      <c r="F98" s="106"/>
      <c r="G98" s="117" t="s">
        <v>2</v>
      </c>
      <c r="H98" s="117"/>
      <c r="I98" s="13" t="s">
        <v>35</v>
      </c>
      <c r="J98" s="13"/>
      <c r="K98" s="13"/>
      <c r="L98" s="118" t="s">
        <v>4</v>
      </c>
      <c r="M98" s="118"/>
      <c r="N98" s="13"/>
      <c r="O98" s="13"/>
      <c r="P98" s="13"/>
      <c r="Q98" s="13"/>
      <c r="R98" s="13"/>
    </row>
    <row r="99" spans="1:18" ht="11.1" customHeight="1">
      <c r="A99" s="12"/>
      <c r="B99" s="13"/>
      <c r="C99" s="13"/>
      <c r="D99" s="13"/>
      <c r="E99" s="13"/>
      <c r="F99" s="106"/>
      <c r="G99" s="117" t="s">
        <v>5</v>
      </c>
      <c r="H99" s="117"/>
      <c r="I99" s="16">
        <v>1</v>
      </c>
      <c r="J99" s="13"/>
      <c r="K99" s="13"/>
      <c r="L99" s="118" t="s">
        <v>6</v>
      </c>
      <c r="M99" s="118"/>
      <c r="N99" s="119" t="s">
        <v>104</v>
      </c>
      <c r="O99" s="119"/>
      <c r="P99" s="119"/>
      <c r="Q99" s="13"/>
      <c r="R99" s="13"/>
    </row>
    <row r="100" spans="1:18" ht="25.5" customHeight="1">
      <c r="A100" s="135" t="s">
        <v>7</v>
      </c>
      <c r="B100" s="137" t="s">
        <v>8</v>
      </c>
      <c r="C100" s="138"/>
      <c r="D100" s="139"/>
      <c r="E100" s="135" t="s">
        <v>9</v>
      </c>
      <c r="F100" s="135" t="s">
        <v>183</v>
      </c>
      <c r="G100" s="127" t="s">
        <v>10</v>
      </c>
      <c r="H100" s="128"/>
      <c r="I100" s="129"/>
      <c r="J100" s="133" t="s">
        <v>11</v>
      </c>
      <c r="K100" s="127" t="s">
        <v>12</v>
      </c>
      <c r="L100" s="128"/>
      <c r="M100" s="128"/>
      <c r="N100" s="129"/>
      <c r="O100" s="127" t="s">
        <v>13</v>
      </c>
      <c r="P100" s="128"/>
      <c r="Q100" s="128"/>
      <c r="R100" s="129"/>
    </row>
    <row r="101" spans="1:18" ht="36" customHeight="1">
      <c r="A101" s="136"/>
      <c r="B101" s="140"/>
      <c r="C101" s="141"/>
      <c r="D101" s="142"/>
      <c r="E101" s="136"/>
      <c r="F101" s="136"/>
      <c r="G101" s="85" t="s">
        <v>14</v>
      </c>
      <c r="H101" s="85" t="s">
        <v>15</v>
      </c>
      <c r="I101" s="85" t="s">
        <v>16</v>
      </c>
      <c r="J101" s="134"/>
      <c r="K101" s="85" t="s">
        <v>17</v>
      </c>
      <c r="L101" s="85" t="s">
        <v>18</v>
      </c>
      <c r="M101" s="85" t="s">
        <v>19</v>
      </c>
      <c r="N101" s="85" t="s">
        <v>20</v>
      </c>
      <c r="O101" s="85" t="s">
        <v>21</v>
      </c>
      <c r="P101" s="85" t="s">
        <v>22</v>
      </c>
      <c r="Q101" s="85" t="s">
        <v>23</v>
      </c>
      <c r="R101" s="43" t="s">
        <v>24</v>
      </c>
    </row>
    <row r="102" spans="1:18" ht="20.100000000000001" customHeight="1">
      <c r="A102" s="70">
        <v>1</v>
      </c>
      <c r="B102" s="123">
        <v>2</v>
      </c>
      <c r="C102" s="124"/>
      <c r="D102" s="125"/>
      <c r="E102" s="70">
        <v>3</v>
      </c>
      <c r="F102" s="70">
        <v>4</v>
      </c>
      <c r="G102" s="70">
        <v>5</v>
      </c>
      <c r="H102" s="70">
        <v>6</v>
      </c>
      <c r="I102" s="70">
        <v>7</v>
      </c>
      <c r="J102" s="70">
        <v>8</v>
      </c>
      <c r="K102" s="70">
        <v>9</v>
      </c>
      <c r="L102" s="70">
        <v>10</v>
      </c>
      <c r="M102" s="70">
        <v>11</v>
      </c>
      <c r="N102" s="70">
        <v>12</v>
      </c>
      <c r="O102" s="70">
        <v>13</v>
      </c>
      <c r="P102" s="70">
        <v>14</v>
      </c>
      <c r="Q102" s="70">
        <v>15</v>
      </c>
      <c r="R102" s="70">
        <v>16</v>
      </c>
    </row>
    <row r="103" spans="1:18" ht="20.100000000000001" customHeight="1">
      <c r="A103" s="132" t="s">
        <v>25</v>
      </c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</row>
    <row r="104" spans="1:18" ht="33.75" customHeight="1">
      <c r="A104" s="51" t="s">
        <v>114</v>
      </c>
      <c r="B104" s="126" t="s">
        <v>99</v>
      </c>
      <c r="C104" s="126"/>
      <c r="D104" s="126"/>
      <c r="E104" s="52" t="s">
        <v>38</v>
      </c>
      <c r="F104" s="52">
        <v>9</v>
      </c>
      <c r="G104" s="56">
        <v>8.6999999999999993</v>
      </c>
      <c r="H104" s="51">
        <v>7.2</v>
      </c>
      <c r="I104" s="51">
        <v>44.3</v>
      </c>
      <c r="J104" s="58">
        <v>276.44</v>
      </c>
      <c r="K104" s="52">
        <v>0.12</v>
      </c>
      <c r="L104" s="52">
        <v>1.3</v>
      </c>
      <c r="M104" s="52">
        <v>0.05</v>
      </c>
      <c r="N104" s="52">
        <v>2.4</v>
      </c>
      <c r="O104" s="51">
        <v>225</v>
      </c>
      <c r="P104" s="51">
        <v>193</v>
      </c>
      <c r="Q104" s="51">
        <v>34</v>
      </c>
      <c r="R104" s="51">
        <v>1</v>
      </c>
    </row>
    <row r="105" spans="1:18" ht="20.100000000000001" customHeight="1">
      <c r="A105" s="51" t="s">
        <v>124</v>
      </c>
      <c r="B105" s="126" t="s">
        <v>42</v>
      </c>
      <c r="C105" s="126"/>
      <c r="D105" s="126"/>
      <c r="E105" s="51">
        <v>20</v>
      </c>
      <c r="F105" s="51">
        <v>10</v>
      </c>
      <c r="G105" s="114">
        <v>3.45</v>
      </c>
      <c r="H105" s="51">
        <v>4.45</v>
      </c>
      <c r="I105" s="51">
        <v>0.4</v>
      </c>
      <c r="J105" s="51">
        <v>72.66</v>
      </c>
      <c r="K105" s="51">
        <v>0</v>
      </c>
      <c r="L105" s="51">
        <v>0</v>
      </c>
      <c r="M105" s="51">
        <v>4.4999999999999998E-2</v>
      </c>
      <c r="N105" s="52">
        <v>0.2</v>
      </c>
      <c r="O105" s="51">
        <v>132</v>
      </c>
      <c r="P105" s="51">
        <v>75</v>
      </c>
      <c r="Q105" s="51">
        <v>5.3</v>
      </c>
      <c r="R105" s="51">
        <v>0.2</v>
      </c>
    </row>
    <row r="106" spans="1:18" ht="20.100000000000001" customHeight="1">
      <c r="A106" s="51" t="s">
        <v>125</v>
      </c>
      <c r="B106" s="126" t="s">
        <v>43</v>
      </c>
      <c r="C106" s="126"/>
      <c r="D106" s="126"/>
      <c r="E106" s="51">
        <v>200</v>
      </c>
      <c r="F106" s="51">
        <v>6</v>
      </c>
      <c r="G106" s="114">
        <v>3</v>
      </c>
      <c r="H106" s="51">
        <v>2.6</v>
      </c>
      <c r="I106" s="51">
        <v>24.8</v>
      </c>
      <c r="J106" s="51">
        <v>134.15</v>
      </c>
      <c r="K106" s="51">
        <v>0.04</v>
      </c>
      <c r="L106" s="52">
        <v>1</v>
      </c>
      <c r="M106" s="52">
        <v>0.01</v>
      </c>
      <c r="N106" s="52">
        <v>0</v>
      </c>
      <c r="O106" s="51">
        <v>121</v>
      </c>
      <c r="P106" s="51">
        <v>90</v>
      </c>
      <c r="Q106" s="51">
        <v>14</v>
      </c>
      <c r="R106" s="51">
        <v>1</v>
      </c>
    </row>
    <row r="107" spans="1:18" ht="20.100000000000001" customHeight="1">
      <c r="A107" s="52" t="s">
        <v>33</v>
      </c>
      <c r="B107" s="154" t="s">
        <v>101</v>
      </c>
      <c r="C107" s="155"/>
      <c r="D107" s="156"/>
      <c r="E107" s="51">
        <v>100</v>
      </c>
      <c r="F107" s="3">
        <v>10</v>
      </c>
      <c r="G107" s="84">
        <v>0.4</v>
      </c>
      <c r="H107" s="2">
        <v>0.4</v>
      </c>
      <c r="I107" s="2">
        <v>9.8000000000000007</v>
      </c>
      <c r="J107" s="2">
        <v>47</v>
      </c>
      <c r="K107" s="3">
        <v>0</v>
      </c>
      <c r="L107" s="3">
        <v>1</v>
      </c>
      <c r="M107" s="3">
        <v>0.04</v>
      </c>
      <c r="N107" s="2">
        <v>0</v>
      </c>
      <c r="O107" s="3">
        <v>69</v>
      </c>
      <c r="P107" s="3">
        <v>11</v>
      </c>
      <c r="Q107" s="4">
        <v>140</v>
      </c>
      <c r="R107" s="67">
        <v>0</v>
      </c>
    </row>
    <row r="108" spans="1:18" ht="20.100000000000001" customHeight="1">
      <c r="A108" s="52" t="s">
        <v>33</v>
      </c>
      <c r="B108" s="126" t="s">
        <v>46</v>
      </c>
      <c r="C108" s="126"/>
      <c r="D108" s="126"/>
      <c r="E108" s="51">
        <v>50</v>
      </c>
      <c r="F108" s="51">
        <v>5</v>
      </c>
      <c r="G108" s="87">
        <v>3.95</v>
      </c>
      <c r="H108" s="52">
        <v>0.5</v>
      </c>
      <c r="I108" s="52">
        <v>24.125</v>
      </c>
      <c r="J108" s="52">
        <v>118</v>
      </c>
      <c r="K108" s="52">
        <v>8.7500000000000008E-2</v>
      </c>
      <c r="L108" s="52">
        <v>0</v>
      </c>
      <c r="M108" s="52">
        <v>0</v>
      </c>
      <c r="N108" s="52">
        <v>0.375</v>
      </c>
      <c r="O108" s="52">
        <v>11.5</v>
      </c>
      <c r="P108" s="52">
        <v>43.5</v>
      </c>
      <c r="Q108" s="52">
        <v>16.5</v>
      </c>
      <c r="R108" s="52">
        <v>1</v>
      </c>
    </row>
    <row r="109" spans="1:18" ht="20.100000000000001" customHeight="1">
      <c r="A109" s="132" t="s">
        <v>26</v>
      </c>
      <c r="B109" s="132"/>
      <c r="C109" s="132"/>
      <c r="D109" s="132"/>
      <c r="E109" s="132"/>
      <c r="F109" s="103">
        <f>SUM(F104:F108)</f>
        <v>40</v>
      </c>
      <c r="G109" s="56">
        <f>SUM(G104:G108)</f>
        <v>19.5</v>
      </c>
      <c r="H109" s="56">
        <f t="shared" ref="H109:R109" si="11">SUM(H104:H108)</f>
        <v>15.15</v>
      </c>
      <c r="I109" s="56">
        <f t="shared" si="11"/>
        <v>103.425</v>
      </c>
      <c r="J109" s="56">
        <f t="shared" si="11"/>
        <v>648.25</v>
      </c>
      <c r="K109" s="56">
        <f t="shared" si="11"/>
        <v>0.2475</v>
      </c>
      <c r="L109" s="56">
        <f t="shared" si="11"/>
        <v>3.3</v>
      </c>
      <c r="M109" s="56">
        <f t="shared" si="11"/>
        <v>0.14499999999999999</v>
      </c>
      <c r="N109" s="56">
        <f t="shared" si="11"/>
        <v>2.9750000000000001</v>
      </c>
      <c r="O109" s="56">
        <f t="shared" si="11"/>
        <v>558.5</v>
      </c>
      <c r="P109" s="56">
        <f t="shared" si="11"/>
        <v>412.5</v>
      </c>
      <c r="Q109" s="56">
        <f t="shared" si="11"/>
        <v>209.8</v>
      </c>
      <c r="R109" s="56">
        <f t="shared" si="11"/>
        <v>3.2</v>
      </c>
    </row>
    <row r="110" spans="1:18" ht="20.100000000000001" customHeight="1">
      <c r="A110" s="132" t="s">
        <v>27</v>
      </c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</row>
    <row r="111" spans="1:18" ht="20.100000000000001" customHeight="1">
      <c r="A111" s="51" t="s">
        <v>147</v>
      </c>
      <c r="B111" s="126" t="s">
        <v>174</v>
      </c>
      <c r="C111" s="126"/>
      <c r="D111" s="126"/>
      <c r="E111" s="51">
        <v>100</v>
      </c>
      <c r="F111" s="51">
        <v>11</v>
      </c>
      <c r="G111" s="49">
        <v>1.27</v>
      </c>
      <c r="H111" s="49">
        <v>7.18</v>
      </c>
      <c r="I111" s="49">
        <v>7.24</v>
      </c>
      <c r="J111" s="49">
        <v>98.64</v>
      </c>
      <c r="K111" s="49">
        <v>0.05</v>
      </c>
      <c r="L111" s="49">
        <v>3.57</v>
      </c>
      <c r="M111" s="52"/>
      <c r="N111" s="49">
        <v>2.79</v>
      </c>
      <c r="O111" s="49">
        <v>18.309999999999999</v>
      </c>
      <c r="P111" s="49">
        <v>38.380000000000003</v>
      </c>
      <c r="Q111" s="49">
        <v>3.65</v>
      </c>
      <c r="R111" s="49">
        <v>0.5</v>
      </c>
    </row>
    <row r="112" spans="1:18" ht="20.100000000000001" customHeight="1">
      <c r="A112" s="51" t="s">
        <v>144</v>
      </c>
      <c r="B112" s="126" t="s">
        <v>51</v>
      </c>
      <c r="C112" s="126"/>
      <c r="D112" s="126"/>
      <c r="E112" s="52" t="s">
        <v>95</v>
      </c>
      <c r="F112" s="52">
        <v>15</v>
      </c>
      <c r="G112" s="56">
        <v>4.4000000000000004</v>
      </c>
      <c r="H112" s="51">
        <v>3.2</v>
      </c>
      <c r="I112" s="51">
        <v>49</v>
      </c>
      <c r="J112" s="51">
        <v>186</v>
      </c>
      <c r="K112" s="51">
        <v>0.1</v>
      </c>
      <c r="L112" s="51">
        <v>5.2</v>
      </c>
      <c r="M112" s="51">
        <v>0.2</v>
      </c>
      <c r="N112" s="52">
        <v>2.1</v>
      </c>
      <c r="O112" s="51">
        <v>29.8</v>
      </c>
      <c r="P112" s="51">
        <v>150</v>
      </c>
      <c r="Q112" s="51">
        <v>20.7</v>
      </c>
      <c r="R112" s="51">
        <v>1.2</v>
      </c>
    </row>
    <row r="113" spans="1:19" ht="20.100000000000001" customHeight="1">
      <c r="A113" s="51" t="s">
        <v>131</v>
      </c>
      <c r="B113" s="126" t="s">
        <v>85</v>
      </c>
      <c r="C113" s="126"/>
      <c r="D113" s="126"/>
      <c r="E113" s="52" t="s">
        <v>54</v>
      </c>
      <c r="F113" s="52">
        <v>24</v>
      </c>
      <c r="G113" s="78">
        <v>15.5</v>
      </c>
      <c r="H113" s="51">
        <v>11.5</v>
      </c>
      <c r="I113" s="51">
        <v>3.6</v>
      </c>
      <c r="J113" s="51">
        <v>180</v>
      </c>
      <c r="K113" s="51">
        <v>0.06</v>
      </c>
      <c r="L113" s="51">
        <v>9</v>
      </c>
      <c r="M113" s="59">
        <v>0.08</v>
      </c>
      <c r="N113" s="51">
        <v>2.4</v>
      </c>
      <c r="O113" s="51">
        <v>41</v>
      </c>
      <c r="P113" s="51">
        <v>144</v>
      </c>
      <c r="Q113" s="51">
        <v>19</v>
      </c>
      <c r="R113" s="51">
        <v>1</v>
      </c>
    </row>
    <row r="114" spans="1:19" ht="20.100000000000001" customHeight="1">
      <c r="A114" s="51" t="s">
        <v>130</v>
      </c>
      <c r="B114" s="126" t="s">
        <v>52</v>
      </c>
      <c r="C114" s="126"/>
      <c r="D114" s="126"/>
      <c r="E114" s="51">
        <v>150</v>
      </c>
      <c r="F114" s="51">
        <v>10</v>
      </c>
      <c r="G114" s="78">
        <v>3.6</v>
      </c>
      <c r="H114" s="51">
        <v>4.8</v>
      </c>
      <c r="I114" s="51">
        <v>37.1</v>
      </c>
      <c r="J114" s="51">
        <v>183.8</v>
      </c>
      <c r="K114" s="51">
        <v>0.1</v>
      </c>
      <c r="L114" s="52">
        <v>0</v>
      </c>
      <c r="M114" s="52">
        <v>30</v>
      </c>
      <c r="N114" s="52">
        <v>0.3</v>
      </c>
      <c r="O114" s="51">
        <v>83.8</v>
      </c>
      <c r="P114" s="51">
        <v>92</v>
      </c>
      <c r="Q114" s="51">
        <v>28</v>
      </c>
      <c r="R114" s="51">
        <v>0.6</v>
      </c>
    </row>
    <row r="115" spans="1:19" ht="20.100000000000001" customHeight="1">
      <c r="A115" s="51" t="s">
        <v>123</v>
      </c>
      <c r="B115" s="154" t="s">
        <v>45</v>
      </c>
      <c r="C115" s="155"/>
      <c r="D115" s="156"/>
      <c r="E115" s="52" t="s">
        <v>38</v>
      </c>
      <c r="F115" s="52">
        <v>5</v>
      </c>
      <c r="G115" s="78">
        <v>0.3</v>
      </c>
      <c r="H115" s="51">
        <v>0</v>
      </c>
      <c r="I115" s="51">
        <v>15.2</v>
      </c>
      <c r="J115" s="58">
        <v>61</v>
      </c>
      <c r="K115" s="51">
        <v>0</v>
      </c>
      <c r="L115" s="51">
        <v>3</v>
      </c>
      <c r="M115" s="51">
        <v>0</v>
      </c>
      <c r="N115" s="52">
        <v>0</v>
      </c>
      <c r="O115" s="51">
        <v>7.4</v>
      </c>
      <c r="P115" s="51">
        <v>9</v>
      </c>
      <c r="Q115" s="51">
        <v>5</v>
      </c>
      <c r="R115" s="51">
        <v>0.1</v>
      </c>
    </row>
    <row r="116" spans="1:19" ht="20.100000000000001" customHeight="1">
      <c r="A116" s="2" t="s">
        <v>33</v>
      </c>
      <c r="B116" s="149" t="s">
        <v>41</v>
      </c>
      <c r="C116" s="149"/>
      <c r="D116" s="149"/>
      <c r="E116" s="3">
        <v>70</v>
      </c>
      <c r="F116" s="3">
        <v>3</v>
      </c>
      <c r="G116" s="76">
        <v>4.9000000000000004</v>
      </c>
      <c r="H116" s="3">
        <v>2</v>
      </c>
      <c r="I116" s="3">
        <v>25.3</v>
      </c>
      <c r="J116" s="3">
        <v>135</v>
      </c>
      <c r="K116" s="2">
        <v>0.2</v>
      </c>
      <c r="L116" s="2">
        <v>0</v>
      </c>
      <c r="M116" s="2">
        <v>0</v>
      </c>
      <c r="N116" s="2">
        <v>1.2</v>
      </c>
      <c r="O116" s="2">
        <v>7.9</v>
      </c>
      <c r="P116" s="2">
        <v>8.3000000000000007</v>
      </c>
      <c r="Q116" s="2">
        <v>46.2</v>
      </c>
      <c r="R116" s="7">
        <v>1.9</v>
      </c>
    </row>
    <row r="117" spans="1:19" ht="20.100000000000001" customHeight="1">
      <c r="A117" s="132" t="s">
        <v>28</v>
      </c>
      <c r="B117" s="132"/>
      <c r="C117" s="132"/>
      <c r="D117" s="132"/>
      <c r="E117" s="132"/>
      <c r="F117" s="102">
        <f>SUM(F111:F116)</f>
        <v>68</v>
      </c>
      <c r="G117" s="54">
        <f>SUM(G111:G116)</f>
        <v>29.970000000000006</v>
      </c>
      <c r="H117" s="54">
        <f t="shared" ref="H117:R117" si="12">SUM(H111:H116)</f>
        <v>28.68</v>
      </c>
      <c r="I117" s="54">
        <f t="shared" si="12"/>
        <v>137.44</v>
      </c>
      <c r="J117" s="54">
        <f t="shared" si="12"/>
        <v>844.44</v>
      </c>
      <c r="K117" s="54">
        <f t="shared" si="12"/>
        <v>0.51</v>
      </c>
      <c r="L117" s="54">
        <f t="shared" si="12"/>
        <v>20.77</v>
      </c>
      <c r="M117" s="54">
        <f t="shared" si="12"/>
        <v>30.28</v>
      </c>
      <c r="N117" s="54">
        <f t="shared" si="12"/>
        <v>8.7900000000000009</v>
      </c>
      <c r="O117" s="54">
        <f t="shared" si="12"/>
        <v>188.21</v>
      </c>
      <c r="P117" s="54">
        <f t="shared" si="12"/>
        <v>441.68</v>
      </c>
      <c r="Q117" s="54">
        <f t="shared" si="12"/>
        <v>122.55</v>
      </c>
      <c r="R117" s="54">
        <f t="shared" si="12"/>
        <v>5.3000000000000007</v>
      </c>
    </row>
    <row r="118" spans="1:19" ht="20.100000000000001" customHeight="1">
      <c r="A118" s="144" t="s">
        <v>29</v>
      </c>
      <c r="B118" s="144"/>
      <c r="C118" s="144"/>
      <c r="D118" s="144"/>
      <c r="E118" s="144"/>
      <c r="F118" s="110">
        <f>F117+F109</f>
        <v>108</v>
      </c>
      <c r="G118" s="62">
        <f>G117+G109</f>
        <v>49.470000000000006</v>
      </c>
      <c r="H118" s="62">
        <f t="shared" ref="H118:R118" si="13">H117+H109</f>
        <v>43.83</v>
      </c>
      <c r="I118" s="62">
        <f t="shared" si="13"/>
        <v>240.86500000000001</v>
      </c>
      <c r="J118" s="62">
        <f t="shared" si="13"/>
        <v>1492.69</v>
      </c>
      <c r="K118" s="62">
        <f t="shared" si="13"/>
        <v>0.75750000000000006</v>
      </c>
      <c r="L118" s="62">
        <f t="shared" si="13"/>
        <v>24.07</v>
      </c>
      <c r="M118" s="62">
        <f t="shared" si="13"/>
        <v>30.425000000000001</v>
      </c>
      <c r="N118" s="62">
        <f t="shared" si="13"/>
        <v>11.765000000000001</v>
      </c>
      <c r="O118" s="62">
        <f t="shared" si="13"/>
        <v>746.71</v>
      </c>
      <c r="P118" s="62">
        <f t="shared" si="13"/>
        <v>854.18000000000006</v>
      </c>
      <c r="Q118" s="62">
        <f t="shared" si="13"/>
        <v>332.35</v>
      </c>
      <c r="R118" s="62">
        <f t="shared" si="13"/>
        <v>8.5</v>
      </c>
    </row>
    <row r="119" spans="1:19" ht="12.75" hidden="1" customHeight="1">
      <c r="A119" s="121" t="s">
        <v>0</v>
      </c>
      <c r="B119" s="121"/>
      <c r="C119" s="121"/>
      <c r="D119" s="121"/>
      <c r="E119" s="121"/>
      <c r="F119" s="121"/>
      <c r="G119" s="121"/>
      <c r="H119" s="121"/>
      <c r="I119" s="121"/>
      <c r="J119" s="122" t="s">
        <v>105</v>
      </c>
      <c r="K119" s="122"/>
      <c r="L119" s="122"/>
      <c r="M119" s="122"/>
      <c r="N119" s="122"/>
      <c r="O119" s="122"/>
      <c r="P119" s="122"/>
      <c r="Q119" s="122"/>
      <c r="R119" s="122"/>
    </row>
    <row r="120" spans="1:19" ht="11.25" hidden="1" customHeight="1">
      <c r="A120"/>
      <c r="B120"/>
      <c r="C120"/>
      <c r="D120"/>
      <c r="E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9" s="31" customFormat="1" ht="15.75" hidden="1" customHeight="1">
      <c r="A121" s="29"/>
      <c r="B121" s="166" t="s">
        <v>106</v>
      </c>
      <c r="C121" s="166"/>
      <c r="D121" s="166"/>
      <c r="E121" s="32"/>
      <c r="F121" s="90"/>
      <c r="G121" s="32"/>
      <c r="H121" s="32"/>
      <c r="I121" s="32"/>
      <c r="J121" s="167" t="s">
        <v>107</v>
      </c>
      <c r="K121" s="167"/>
      <c r="L121" s="167"/>
      <c r="M121" s="167"/>
      <c r="N121" s="167"/>
      <c r="O121" s="167"/>
      <c r="P121" s="167"/>
      <c r="Q121" s="167"/>
      <c r="R121" s="167"/>
      <c r="S121" s="30"/>
    </row>
    <row r="122" spans="1:19" s="31" customFormat="1" ht="15.75" hidden="1" customHeight="1">
      <c r="A122" s="29"/>
      <c r="B122" s="168" t="s">
        <v>108</v>
      </c>
      <c r="C122" s="168"/>
      <c r="D122" s="168"/>
      <c r="E122" s="168"/>
      <c r="F122" s="90"/>
      <c r="G122" s="32"/>
      <c r="H122" s="32"/>
      <c r="I122" s="32"/>
      <c r="J122" s="33"/>
      <c r="K122" s="169" t="s">
        <v>109</v>
      </c>
      <c r="L122" s="169"/>
      <c r="M122" s="169"/>
      <c r="N122" s="169"/>
      <c r="O122" s="169"/>
      <c r="P122" s="169"/>
      <c r="Q122" s="169"/>
      <c r="R122" s="169"/>
      <c r="S122" s="30"/>
    </row>
    <row r="123" spans="1:19" s="31" customFormat="1" ht="15.75" hidden="1" customHeight="1">
      <c r="A123" s="29"/>
      <c r="B123" s="168"/>
      <c r="C123" s="168"/>
      <c r="D123" s="168"/>
      <c r="E123" s="168"/>
      <c r="F123" s="90"/>
      <c r="G123" s="32"/>
      <c r="H123" s="32"/>
      <c r="I123" s="32"/>
      <c r="J123" s="33"/>
      <c r="K123" s="33"/>
      <c r="L123" s="33"/>
      <c r="M123" s="33"/>
      <c r="N123" s="34"/>
      <c r="S123" s="30"/>
    </row>
    <row r="124" spans="1:19" s="31" customFormat="1" ht="15.75" hidden="1" customHeight="1">
      <c r="A124" s="29"/>
      <c r="B124" s="166" t="s">
        <v>110</v>
      </c>
      <c r="C124" s="166"/>
      <c r="D124" s="166"/>
      <c r="E124" s="166"/>
      <c r="F124" s="90"/>
      <c r="G124" s="32"/>
      <c r="H124" s="32"/>
      <c r="I124" s="32"/>
      <c r="J124" s="33"/>
      <c r="K124" s="33"/>
      <c r="L124" s="169" t="s">
        <v>111</v>
      </c>
      <c r="M124" s="169"/>
      <c r="N124" s="169"/>
      <c r="O124" s="169"/>
      <c r="P124" s="169"/>
      <c r="Q124" s="169"/>
      <c r="S124" s="30"/>
    </row>
    <row r="125" spans="1:19" s="31" customFormat="1" ht="15.75" hidden="1" customHeight="1">
      <c r="A125" s="29"/>
      <c r="B125" s="32"/>
      <c r="C125" s="169" t="s">
        <v>112</v>
      </c>
      <c r="D125" s="169"/>
      <c r="E125" s="169"/>
      <c r="F125" s="91"/>
      <c r="G125" s="35"/>
      <c r="H125" s="36"/>
      <c r="I125" s="32"/>
      <c r="J125" s="33"/>
      <c r="K125" s="33"/>
      <c r="L125" s="169" t="s">
        <v>113</v>
      </c>
      <c r="M125" s="169"/>
      <c r="N125" s="169"/>
      <c r="O125" s="169"/>
      <c r="P125" s="169"/>
      <c r="Q125" s="169"/>
      <c r="R125" s="33"/>
      <c r="S125" s="30"/>
    </row>
    <row r="126" spans="1:19" s="31" customFormat="1" ht="15" hidden="1" customHeight="1">
      <c r="A126" s="29"/>
      <c r="B126" s="37"/>
      <c r="C126" s="170"/>
      <c r="D126" s="170"/>
      <c r="E126" s="170"/>
      <c r="F126" s="170"/>
      <c r="G126" s="170"/>
      <c r="H126" s="38"/>
      <c r="I126" s="29"/>
      <c r="J126" s="29"/>
      <c r="K126" s="39"/>
      <c r="L126" s="39"/>
      <c r="M126" s="39"/>
      <c r="N126" s="39"/>
      <c r="O126" s="39"/>
      <c r="P126" s="39"/>
      <c r="Q126" s="39"/>
      <c r="R126" s="39"/>
      <c r="S126" s="30"/>
    </row>
    <row r="127" spans="1:19" ht="12.75" hidden="1" customHeight="1">
      <c r="A127" s="21"/>
      <c r="B127" s="21"/>
      <c r="C127" s="21"/>
      <c r="D127" s="21"/>
      <c r="E127" s="21"/>
      <c r="F127" s="107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19" ht="15.75" hidden="1" customHeight="1">
      <c r="A128" s="145" t="s">
        <v>103</v>
      </c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</row>
    <row r="129" spans="1:18" ht="15.75" customHeight="1">
      <c r="A129" s="121" t="s">
        <v>0</v>
      </c>
      <c r="B129" s="121"/>
      <c r="C129" s="121"/>
      <c r="D129" s="121"/>
      <c r="E129" s="121"/>
      <c r="F129" s="121"/>
      <c r="G129" s="121"/>
      <c r="H129" s="121"/>
      <c r="I129" s="121"/>
      <c r="J129" s="122" t="s">
        <v>105</v>
      </c>
      <c r="K129" s="122"/>
      <c r="L129" s="122"/>
      <c r="M129" s="122"/>
      <c r="N129" s="122"/>
      <c r="O129" s="122"/>
      <c r="P129" s="122"/>
      <c r="Q129" s="122"/>
      <c r="R129" s="122"/>
    </row>
    <row r="130" spans="1:18" ht="65.25" customHeight="1">
      <c r="A130" s="145" t="s">
        <v>182</v>
      </c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</row>
    <row r="131" spans="1:18" ht="20.100000000000001" customHeight="1">
      <c r="A131" s="40"/>
      <c r="B131" s="41"/>
      <c r="G131" s="171" t="s">
        <v>2</v>
      </c>
      <c r="H131" s="171"/>
      <c r="I131" s="1" t="s">
        <v>178</v>
      </c>
      <c r="L131" s="172" t="s">
        <v>4</v>
      </c>
      <c r="M131" s="172"/>
    </row>
    <row r="132" spans="1:18" ht="20.100000000000001" customHeight="1">
      <c r="G132" s="171" t="s">
        <v>5</v>
      </c>
      <c r="H132" s="171"/>
      <c r="I132" s="42">
        <v>1</v>
      </c>
      <c r="L132" s="172" t="s">
        <v>6</v>
      </c>
      <c r="M132" s="172"/>
      <c r="N132" s="173" t="s">
        <v>146</v>
      </c>
      <c r="O132" s="173"/>
    </row>
    <row r="133" spans="1:18" ht="20.100000000000001" customHeight="1">
      <c r="A133" s="135" t="s">
        <v>7</v>
      </c>
      <c r="B133" s="137" t="s">
        <v>8</v>
      </c>
      <c r="C133" s="138"/>
      <c r="D133" s="139"/>
      <c r="E133" s="135" t="s">
        <v>9</v>
      </c>
      <c r="F133" s="135" t="s">
        <v>183</v>
      </c>
      <c r="G133" s="127" t="s">
        <v>10</v>
      </c>
      <c r="H133" s="128"/>
      <c r="I133" s="129"/>
      <c r="J133" s="133" t="s">
        <v>11</v>
      </c>
      <c r="K133" s="127" t="s">
        <v>12</v>
      </c>
      <c r="L133" s="128"/>
      <c r="M133" s="128"/>
      <c r="N133" s="129"/>
      <c r="O133" s="127" t="s">
        <v>13</v>
      </c>
      <c r="P133" s="128"/>
      <c r="Q133" s="128"/>
      <c r="R133" s="129"/>
    </row>
    <row r="134" spans="1:18" ht="30.75" customHeight="1">
      <c r="A134" s="136"/>
      <c r="B134" s="140"/>
      <c r="C134" s="141"/>
      <c r="D134" s="142"/>
      <c r="E134" s="136"/>
      <c r="F134" s="136"/>
      <c r="G134" s="85" t="s">
        <v>14</v>
      </c>
      <c r="H134" s="85" t="s">
        <v>15</v>
      </c>
      <c r="I134" s="85" t="s">
        <v>16</v>
      </c>
      <c r="J134" s="134"/>
      <c r="K134" s="85" t="s">
        <v>17</v>
      </c>
      <c r="L134" s="85" t="s">
        <v>18</v>
      </c>
      <c r="M134" s="85" t="s">
        <v>19</v>
      </c>
      <c r="N134" s="85" t="s">
        <v>20</v>
      </c>
      <c r="O134" s="85" t="s">
        <v>21</v>
      </c>
      <c r="P134" s="85" t="s">
        <v>22</v>
      </c>
      <c r="Q134" s="85" t="s">
        <v>23</v>
      </c>
      <c r="R134" s="43" t="s">
        <v>24</v>
      </c>
    </row>
    <row r="135" spans="1:18" ht="20.100000000000001" customHeight="1">
      <c r="A135" s="70">
        <v>1</v>
      </c>
      <c r="B135" s="123">
        <v>2</v>
      </c>
      <c r="C135" s="124"/>
      <c r="D135" s="125"/>
      <c r="E135" s="70">
        <v>3</v>
      </c>
      <c r="F135" s="70">
        <v>4</v>
      </c>
      <c r="G135" s="70">
        <v>5</v>
      </c>
      <c r="H135" s="70">
        <v>6</v>
      </c>
      <c r="I135" s="70">
        <v>7</v>
      </c>
      <c r="J135" s="70">
        <v>8</v>
      </c>
      <c r="K135" s="70">
        <v>9</v>
      </c>
      <c r="L135" s="70">
        <v>10</v>
      </c>
      <c r="M135" s="70">
        <v>11</v>
      </c>
      <c r="N135" s="70">
        <v>12</v>
      </c>
      <c r="O135" s="70">
        <v>13</v>
      </c>
      <c r="P135" s="70">
        <v>14</v>
      </c>
      <c r="Q135" s="70">
        <v>15</v>
      </c>
      <c r="R135" s="70">
        <v>16</v>
      </c>
    </row>
    <row r="136" spans="1:18" ht="20.100000000000001" customHeight="1">
      <c r="A136" s="132" t="s">
        <v>25</v>
      </c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</row>
    <row r="137" spans="1:18" ht="20.100000000000001" customHeight="1">
      <c r="A137" s="51" t="s">
        <v>114</v>
      </c>
      <c r="B137" s="126" t="s">
        <v>87</v>
      </c>
      <c r="C137" s="126"/>
      <c r="D137" s="126"/>
      <c r="E137" s="52" t="s">
        <v>38</v>
      </c>
      <c r="F137" s="52">
        <v>9</v>
      </c>
      <c r="G137" s="78">
        <v>8.3000000000000007</v>
      </c>
      <c r="H137" s="51">
        <v>9.3000000000000007</v>
      </c>
      <c r="I137" s="52">
        <v>26.9</v>
      </c>
      <c r="J137" s="52">
        <v>220</v>
      </c>
      <c r="K137" s="52">
        <v>0.15</v>
      </c>
      <c r="L137" s="52">
        <v>1.37</v>
      </c>
      <c r="M137" s="52">
        <v>0.05</v>
      </c>
      <c r="N137" s="52">
        <v>0.54</v>
      </c>
      <c r="O137" s="52">
        <v>146</v>
      </c>
      <c r="P137" s="52">
        <v>197</v>
      </c>
      <c r="Q137" s="52">
        <v>54</v>
      </c>
      <c r="R137" s="52">
        <v>2</v>
      </c>
    </row>
    <row r="138" spans="1:18" ht="20.100000000000001" customHeight="1">
      <c r="A138" s="51" t="s">
        <v>154</v>
      </c>
      <c r="B138" s="126" t="s">
        <v>155</v>
      </c>
      <c r="C138" s="126"/>
      <c r="D138" s="126"/>
      <c r="E138" s="71" t="s">
        <v>177</v>
      </c>
      <c r="F138" s="71" t="s">
        <v>206</v>
      </c>
      <c r="G138" s="56">
        <v>1.3</v>
      </c>
      <c r="H138" s="51">
        <v>4.5999999999999996</v>
      </c>
      <c r="I138" s="51">
        <v>29.6</v>
      </c>
      <c r="J138" s="51">
        <v>132.36000000000001</v>
      </c>
      <c r="K138" s="51">
        <v>0</v>
      </c>
      <c r="L138" s="51">
        <v>0</v>
      </c>
      <c r="M138" s="51">
        <v>10</v>
      </c>
      <c r="N138" s="52">
        <v>0.4</v>
      </c>
      <c r="O138" s="58">
        <v>5.85</v>
      </c>
      <c r="P138" s="51">
        <v>16.7</v>
      </c>
      <c r="Q138" s="51">
        <v>6.8</v>
      </c>
      <c r="R138" s="51">
        <v>0.4</v>
      </c>
    </row>
    <row r="139" spans="1:18" ht="20.100000000000001" customHeight="1">
      <c r="A139" s="51" t="s">
        <v>123</v>
      </c>
      <c r="B139" s="126" t="s">
        <v>45</v>
      </c>
      <c r="C139" s="126"/>
      <c r="D139" s="126"/>
      <c r="E139" s="52" t="s">
        <v>38</v>
      </c>
      <c r="F139" s="52">
        <v>5</v>
      </c>
      <c r="G139" s="56">
        <v>0.3</v>
      </c>
      <c r="H139" s="51">
        <v>0</v>
      </c>
      <c r="I139" s="51">
        <v>15.2</v>
      </c>
      <c r="J139" s="51">
        <v>61</v>
      </c>
      <c r="K139" s="51">
        <v>0</v>
      </c>
      <c r="L139" s="51">
        <v>3</v>
      </c>
      <c r="M139" s="51">
        <v>0</v>
      </c>
      <c r="N139" s="52">
        <v>0</v>
      </c>
      <c r="O139" s="51">
        <v>7.4</v>
      </c>
      <c r="P139" s="51">
        <v>9</v>
      </c>
      <c r="Q139" s="51">
        <v>5</v>
      </c>
      <c r="R139" s="51">
        <v>0.1</v>
      </c>
    </row>
    <row r="140" spans="1:18" ht="20.100000000000001" customHeight="1">
      <c r="A140" s="52" t="s">
        <v>33</v>
      </c>
      <c r="B140" s="126" t="s">
        <v>100</v>
      </c>
      <c r="C140" s="126"/>
      <c r="D140" s="126"/>
      <c r="E140" s="51">
        <v>180</v>
      </c>
      <c r="F140" s="51">
        <v>19</v>
      </c>
      <c r="G140" s="56">
        <v>1.2599999999999998</v>
      </c>
      <c r="H140" s="51">
        <v>0.54</v>
      </c>
      <c r="I140" s="51">
        <v>18.720000000000002</v>
      </c>
      <c r="J140" s="51">
        <v>85.86</v>
      </c>
      <c r="K140" s="51">
        <v>0</v>
      </c>
      <c r="L140" s="51">
        <v>81</v>
      </c>
      <c r="M140" s="51">
        <v>0</v>
      </c>
      <c r="N140" s="52">
        <v>0.36</v>
      </c>
      <c r="O140" s="51">
        <v>55.8</v>
      </c>
      <c r="P140" s="51">
        <v>37.799999999999997</v>
      </c>
      <c r="Q140" s="51">
        <v>21.599999999999998</v>
      </c>
      <c r="R140" s="51">
        <v>0.36</v>
      </c>
    </row>
    <row r="141" spans="1:18" ht="20.100000000000001" customHeight="1">
      <c r="A141" s="132" t="s">
        <v>26</v>
      </c>
      <c r="B141" s="132"/>
      <c r="C141" s="132"/>
      <c r="D141" s="132"/>
      <c r="E141" s="132"/>
      <c r="F141" s="103">
        <v>40</v>
      </c>
      <c r="G141" s="56">
        <f>G140+G139+G138+G137</f>
        <v>11.16</v>
      </c>
      <c r="H141" s="56">
        <f t="shared" ref="H141:R141" si="14">H140+H139+H138+H137</f>
        <v>14.440000000000001</v>
      </c>
      <c r="I141" s="56">
        <f t="shared" si="14"/>
        <v>90.42</v>
      </c>
      <c r="J141" s="56">
        <f t="shared" si="14"/>
        <v>499.22</v>
      </c>
      <c r="K141" s="56">
        <f t="shared" si="14"/>
        <v>0.15</v>
      </c>
      <c r="L141" s="56">
        <f t="shared" si="14"/>
        <v>85.37</v>
      </c>
      <c r="M141" s="56">
        <f t="shared" si="14"/>
        <v>10.050000000000001</v>
      </c>
      <c r="N141" s="56">
        <f t="shared" si="14"/>
        <v>1.3</v>
      </c>
      <c r="O141" s="56">
        <f t="shared" si="14"/>
        <v>215.05</v>
      </c>
      <c r="P141" s="56">
        <f t="shared" si="14"/>
        <v>260.5</v>
      </c>
      <c r="Q141" s="56">
        <f t="shared" si="14"/>
        <v>87.4</v>
      </c>
      <c r="R141" s="56">
        <f t="shared" si="14"/>
        <v>2.86</v>
      </c>
    </row>
    <row r="142" spans="1:18" ht="20.100000000000001" customHeight="1">
      <c r="A142" s="132" t="s">
        <v>27</v>
      </c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</row>
    <row r="143" spans="1:18" ht="20.100000000000001" customHeight="1">
      <c r="A143" s="51" t="s">
        <v>147</v>
      </c>
      <c r="B143" s="126" t="s">
        <v>148</v>
      </c>
      <c r="C143" s="126"/>
      <c r="D143" s="126"/>
      <c r="E143" s="51">
        <v>100</v>
      </c>
      <c r="F143" s="51">
        <v>5</v>
      </c>
      <c r="G143" s="56">
        <v>1.6</v>
      </c>
      <c r="H143" s="51">
        <v>10.199999999999999</v>
      </c>
      <c r="I143" s="51">
        <v>14.8</v>
      </c>
      <c r="J143" s="51">
        <v>159.19999999999999</v>
      </c>
      <c r="K143" s="51">
        <v>0</v>
      </c>
      <c r="L143" s="51">
        <v>8</v>
      </c>
      <c r="M143" s="51">
        <v>0</v>
      </c>
      <c r="N143" s="51">
        <v>4.4000000000000004</v>
      </c>
      <c r="O143" s="51">
        <v>44.8</v>
      </c>
      <c r="P143" s="51">
        <v>42</v>
      </c>
      <c r="Q143" s="51">
        <v>26.8</v>
      </c>
      <c r="R143" s="51">
        <v>1.2</v>
      </c>
    </row>
    <row r="144" spans="1:18" ht="20.100000000000001" customHeight="1">
      <c r="A144" s="51" t="s">
        <v>149</v>
      </c>
      <c r="B144" s="126" t="s">
        <v>150</v>
      </c>
      <c r="C144" s="126"/>
      <c r="D144" s="126"/>
      <c r="E144" s="51">
        <v>250</v>
      </c>
      <c r="F144" s="51">
        <v>10</v>
      </c>
      <c r="G144" s="56">
        <v>3.1</v>
      </c>
      <c r="H144" s="51">
        <v>4.9000000000000004</v>
      </c>
      <c r="I144" s="51">
        <v>29.6</v>
      </c>
      <c r="J144" s="51">
        <v>178.3</v>
      </c>
      <c r="K144" s="51">
        <v>0.2</v>
      </c>
      <c r="L144" s="51">
        <v>26.3</v>
      </c>
      <c r="M144" s="51">
        <v>0</v>
      </c>
      <c r="N144" s="51">
        <v>0</v>
      </c>
      <c r="O144" s="51">
        <v>110.6</v>
      </c>
      <c r="P144" s="51">
        <v>75</v>
      </c>
      <c r="Q144" s="51">
        <v>27.6</v>
      </c>
      <c r="R144" s="51">
        <v>2</v>
      </c>
    </row>
    <row r="145" spans="1:18" ht="20.100000000000001" customHeight="1">
      <c r="A145" s="53" t="s">
        <v>179</v>
      </c>
      <c r="B145" s="143" t="s">
        <v>180</v>
      </c>
      <c r="C145" s="143"/>
      <c r="D145" s="143"/>
      <c r="E145" s="53" t="s">
        <v>73</v>
      </c>
      <c r="F145" s="53">
        <v>30</v>
      </c>
      <c r="G145" s="73">
        <v>17.5</v>
      </c>
      <c r="H145" s="53">
        <v>12.4</v>
      </c>
      <c r="I145" s="53">
        <v>27</v>
      </c>
      <c r="J145" s="53">
        <v>194</v>
      </c>
      <c r="K145" s="51">
        <v>0.06</v>
      </c>
      <c r="L145" s="51">
        <v>9</v>
      </c>
      <c r="M145" s="59">
        <v>0.08</v>
      </c>
      <c r="N145" s="51">
        <v>2.4</v>
      </c>
      <c r="O145" s="51">
        <v>41</v>
      </c>
      <c r="P145" s="51">
        <v>144</v>
      </c>
      <c r="Q145" s="51">
        <v>19</v>
      </c>
      <c r="R145" s="51">
        <v>1</v>
      </c>
    </row>
    <row r="146" spans="1:18" ht="20.100000000000001" customHeight="1">
      <c r="A146" s="51" t="s">
        <v>122</v>
      </c>
      <c r="B146" s="126" t="s">
        <v>44</v>
      </c>
      <c r="C146" s="126"/>
      <c r="D146" s="126"/>
      <c r="E146" s="51">
        <v>180</v>
      </c>
      <c r="F146" s="51">
        <v>15</v>
      </c>
      <c r="G146" s="78">
        <v>4</v>
      </c>
      <c r="H146" s="51">
        <v>6.3</v>
      </c>
      <c r="I146" s="51">
        <v>26.5</v>
      </c>
      <c r="J146" s="58">
        <v>178.59</v>
      </c>
      <c r="K146" s="51">
        <v>0.2</v>
      </c>
      <c r="L146" s="51">
        <v>6.8</v>
      </c>
      <c r="M146" s="52">
        <v>0.05</v>
      </c>
      <c r="N146" s="52">
        <v>0.3</v>
      </c>
      <c r="O146" s="51">
        <v>62.7</v>
      </c>
      <c r="P146" s="51">
        <v>113</v>
      </c>
      <c r="Q146" s="51">
        <v>38.700000000000003</v>
      </c>
      <c r="R146" s="51">
        <v>1.5</v>
      </c>
    </row>
    <row r="147" spans="1:18" ht="20.100000000000001" customHeight="1">
      <c r="A147" s="51" t="s">
        <v>151</v>
      </c>
      <c r="B147" s="126" t="s">
        <v>53</v>
      </c>
      <c r="C147" s="126"/>
      <c r="D147" s="126"/>
      <c r="E147" s="51">
        <v>200</v>
      </c>
      <c r="F147" s="51">
        <v>5</v>
      </c>
      <c r="G147" s="55">
        <v>0.1</v>
      </c>
      <c r="H147" s="52">
        <v>0.1</v>
      </c>
      <c r="I147" s="51">
        <v>27.9</v>
      </c>
      <c r="J147" s="51">
        <v>113</v>
      </c>
      <c r="K147" s="52">
        <v>0.01</v>
      </c>
      <c r="L147" s="52">
        <v>55.4</v>
      </c>
      <c r="M147" s="52">
        <v>0</v>
      </c>
      <c r="N147" s="52">
        <v>0.1</v>
      </c>
      <c r="O147" s="51">
        <v>5</v>
      </c>
      <c r="P147" s="52">
        <v>8.1</v>
      </c>
      <c r="Q147" s="52">
        <v>2.1</v>
      </c>
      <c r="R147" s="51">
        <v>0.4</v>
      </c>
    </row>
    <row r="148" spans="1:18" ht="20.100000000000001" customHeight="1">
      <c r="A148" s="2" t="s">
        <v>33</v>
      </c>
      <c r="B148" s="149" t="s">
        <v>41</v>
      </c>
      <c r="C148" s="149"/>
      <c r="D148" s="149"/>
      <c r="E148" s="3">
        <v>70</v>
      </c>
      <c r="F148" s="3">
        <v>3</v>
      </c>
      <c r="G148" s="76">
        <v>4.9000000000000004</v>
      </c>
      <c r="H148" s="3">
        <v>2</v>
      </c>
      <c r="I148" s="3">
        <v>25.3</v>
      </c>
      <c r="J148" s="3">
        <v>135</v>
      </c>
      <c r="K148" s="2">
        <v>0.2</v>
      </c>
      <c r="L148" s="2">
        <v>0</v>
      </c>
      <c r="M148" s="2">
        <v>0</v>
      </c>
      <c r="N148" s="2">
        <v>1.2</v>
      </c>
      <c r="O148" s="2">
        <v>7.9</v>
      </c>
      <c r="P148" s="2">
        <v>8.3000000000000007</v>
      </c>
      <c r="Q148" s="2">
        <v>46.2</v>
      </c>
      <c r="R148" s="7">
        <v>1.9</v>
      </c>
    </row>
    <row r="149" spans="1:18" ht="20.100000000000001" customHeight="1">
      <c r="A149" s="132" t="s">
        <v>28</v>
      </c>
      <c r="B149" s="132"/>
      <c r="C149" s="132"/>
      <c r="D149" s="132"/>
      <c r="E149" s="132"/>
      <c r="F149" s="102">
        <f>SUM(F143:F148)</f>
        <v>68</v>
      </c>
      <c r="G149" s="56">
        <f>G148+G147+G146+G145+G144+G143</f>
        <v>31.200000000000003</v>
      </c>
      <c r="H149" s="56">
        <f t="shared" ref="H149:R149" si="15">H148+H147+H146+H145+H144+H143</f>
        <v>35.900000000000006</v>
      </c>
      <c r="I149" s="56">
        <f t="shared" si="15"/>
        <v>151.10000000000002</v>
      </c>
      <c r="J149" s="56">
        <f t="shared" si="15"/>
        <v>958.09000000000015</v>
      </c>
      <c r="K149" s="56">
        <f t="shared" si="15"/>
        <v>0.67</v>
      </c>
      <c r="L149" s="56">
        <f t="shared" si="15"/>
        <v>105.49999999999999</v>
      </c>
      <c r="M149" s="56">
        <f t="shared" si="15"/>
        <v>0.13</v>
      </c>
      <c r="N149" s="56">
        <f t="shared" si="15"/>
        <v>8.4</v>
      </c>
      <c r="O149" s="56">
        <f t="shared" si="15"/>
        <v>272</v>
      </c>
      <c r="P149" s="56">
        <f t="shared" si="15"/>
        <v>390.4</v>
      </c>
      <c r="Q149" s="56">
        <f t="shared" si="15"/>
        <v>160.4</v>
      </c>
      <c r="R149" s="56">
        <f t="shared" si="15"/>
        <v>8</v>
      </c>
    </row>
    <row r="150" spans="1:18" ht="20.100000000000001" customHeight="1">
      <c r="A150" s="144" t="s">
        <v>29</v>
      </c>
      <c r="B150" s="144"/>
      <c r="C150" s="144"/>
      <c r="D150" s="144"/>
      <c r="E150" s="144"/>
      <c r="F150" s="110">
        <f>F149+F141</f>
        <v>108</v>
      </c>
      <c r="G150" s="57">
        <f>G149+G141</f>
        <v>42.36</v>
      </c>
      <c r="H150" s="80">
        <f t="shared" ref="H150:R150" si="16">H149+H141</f>
        <v>50.34</v>
      </c>
      <c r="I150" s="80">
        <f t="shared" si="16"/>
        <v>241.52000000000004</v>
      </c>
      <c r="J150" s="80">
        <f t="shared" si="16"/>
        <v>1457.3100000000002</v>
      </c>
      <c r="K150" s="80">
        <f t="shared" si="16"/>
        <v>0.82000000000000006</v>
      </c>
      <c r="L150" s="80">
        <f t="shared" si="16"/>
        <v>190.87</v>
      </c>
      <c r="M150" s="80">
        <f t="shared" si="16"/>
        <v>10.180000000000001</v>
      </c>
      <c r="N150" s="80">
        <f t="shared" si="16"/>
        <v>9.7000000000000011</v>
      </c>
      <c r="O150" s="80">
        <f t="shared" si="16"/>
        <v>487.05</v>
      </c>
      <c r="P150" s="80">
        <f t="shared" si="16"/>
        <v>650.9</v>
      </c>
      <c r="Q150" s="80">
        <f t="shared" si="16"/>
        <v>247.8</v>
      </c>
      <c r="R150" s="80">
        <f t="shared" si="16"/>
        <v>10.86</v>
      </c>
    </row>
    <row r="151" spans="1:18" ht="18" customHeight="1">
      <c r="A151" s="121" t="s">
        <v>0</v>
      </c>
      <c r="B151" s="121"/>
      <c r="C151" s="121"/>
      <c r="D151" s="121"/>
      <c r="E151" s="121"/>
      <c r="F151" s="121"/>
      <c r="G151" s="121"/>
      <c r="H151" s="121"/>
      <c r="I151" s="121"/>
      <c r="J151" s="122" t="s">
        <v>105</v>
      </c>
      <c r="K151" s="122"/>
      <c r="L151" s="122"/>
      <c r="M151" s="122"/>
      <c r="N151" s="122"/>
      <c r="O151" s="122"/>
      <c r="P151" s="122"/>
      <c r="Q151" s="122"/>
      <c r="R151" s="122"/>
    </row>
    <row r="152" spans="1:18" ht="63.75" customHeight="1">
      <c r="A152" s="145" t="s">
        <v>182</v>
      </c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</row>
    <row r="153" spans="1:18" ht="12" customHeight="1">
      <c r="A153" s="25"/>
      <c r="B153" s="25"/>
      <c r="C153" s="25"/>
      <c r="D153" s="25"/>
      <c r="E153" s="25"/>
      <c r="F153" s="20"/>
      <c r="G153" s="19"/>
      <c r="H153" s="26"/>
      <c r="I153" s="26"/>
      <c r="J153" s="27"/>
      <c r="K153" s="26"/>
      <c r="L153" s="26"/>
      <c r="M153" s="27"/>
      <c r="N153" s="26"/>
      <c r="O153" s="26"/>
      <c r="P153" s="26"/>
      <c r="Q153" s="26"/>
      <c r="R153" s="26"/>
    </row>
    <row r="154" spans="1:18" ht="11.1" customHeight="1">
      <c r="A154" s="14" t="s">
        <v>1</v>
      </c>
      <c r="B154" s="15"/>
      <c r="C154" s="13"/>
      <c r="D154" s="13"/>
      <c r="E154" s="13"/>
      <c r="F154" s="106"/>
      <c r="G154" s="117" t="s">
        <v>2</v>
      </c>
      <c r="H154" s="117"/>
      <c r="I154" s="13" t="s">
        <v>3</v>
      </c>
      <c r="J154" s="13"/>
      <c r="K154" s="13"/>
      <c r="L154" s="118" t="s">
        <v>4</v>
      </c>
      <c r="M154" s="118"/>
      <c r="N154" s="13"/>
      <c r="O154" s="13"/>
      <c r="P154" s="13"/>
      <c r="Q154" s="13"/>
      <c r="R154" s="13"/>
    </row>
    <row r="155" spans="1:18" ht="11.1" customHeight="1">
      <c r="A155" s="12"/>
      <c r="B155" s="13"/>
      <c r="C155" s="13"/>
      <c r="D155" s="13"/>
      <c r="E155" s="13"/>
      <c r="F155" s="106"/>
      <c r="G155" s="117" t="s">
        <v>5</v>
      </c>
      <c r="H155" s="117"/>
      <c r="I155" s="16">
        <v>2</v>
      </c>
      <c r="J155" s="13"/>
      <c r="K155" s="13"/>
      <c r="L155" s="118" t="s">
        <v>6</v>
      </c>
      <c r="M155" s="118"/>
      <c r="N155" s="119" t="s">
        <v>104</v>
      </c>
      <c r="O155" s="119"/>
      <c r="P155" s="119"/>
      <c r="Q155" s="13"/>
      <c r="R155" s="13"/>
    </row>
    <row r="156" spans="1:18" ht="25.5" customHeight="1">
      <c r="A156" s="135" t="s">
        <v>7</v>
      </c>
      <c r="B156" s="137" t="s">
        <v>8</v>
      </c>
      <c r="C156" s="138"/>
      <c r="D156" s="139"/>
      <c r="E156" s="135" t="s">
        <v>9</v>
      </c>
      <c r="F156" s="135" t="s">
        <v>183</v>
      </c>
      <c r="G156" s="127" t="s">
        <v>10</v>
      </c>
      <c r="H156" s="128"/>
      <c r="I156" s="129"/>
      <c r="J156" s="133" t="s">
        <v>11</v>
      </c>
      <c r="K156" s="127" t="s">
        <v>12</v>
      </c>
      <c r="L156" s="128"/>
      <c r="M156" s="128"/>
      <c r="N156" s="129"/>
      <c r="O156" s="127" t="s">
        <v>13</v>
      </c>
      <c r="P156" s="128"/>
      <c r="Q156" s="128"/>
      <c r="R156" s="129"/>
    </row>
    <row r="157" spans="1:18" ht="33" customHeight="1">
      <c r="A157" s="136"/>
      <c r="B157" s="140"/>
      <c r="C157" s="141"/>
      <c r="D157" s="142"/>
      <c r="E157" s="136"/>
      <c r="F157" s="136"/>
      <c r="G157" s="85" t="s">
        <v>14</v>
      </c>
      <c r="H157" s="85" t="s">
        <v>15</v>
      </c>
      <c r="I157" s="85" t="s">
        <v>16</v>
      </c>
      <c r="J157" s="134"/>
      <c r="K157" s="85" t="s">
        <v>17</v>
      </c>
      <c r="L157" s="85" t="s">
        <v>18</v>
      </c>
      <c r="M157" s="85" t="s">
        <v>19</v>
      </c>
      <c r="N157" s="85" t="s">
        <v>20</v>
      </c>
      <c r="O157" s="85" t="s">
        <v>21</v>
      </c>
      <c r="P157" s="85" t="s">
        <v>22</v>
      </c>
      <c r="Q157" s="85" t="s">
        <v>23</v>
      </c>
      <c r="R157" s="43" t="s">
        <v>24</v>
      </c>
    </row>
    <row r="158" spans="1:18" ht="20.100000000000001" customHeight="1">
      <c r="A158" s="70">
        <v>1</v>
      </c>
      <c r="B158" s="123">
        <v>2</v>
      </c>
      <c r="C158" s="124"/>
      <c r="D158" s="125"/>
      <c r="E158" s="70">
        <v>3</v>
      </c>
      <c r="F158" s="70">
        <v>4</v>
      </c>
      <c r="G158" s="70">
        <v>5</v>
      </c>
      <c r="H158" s="70">
        <v>6</v>
      </c>
      <c r="I158" s="70">
        <v>7</v>
      </c>
      <c r="J158" s="70">
        <v>8</v>
      </c>
      <c r="K158" s="70">
        <v>9</v>
      </c>
      <c r="L158" s="70">
        <v>10</v>
      </c>
      <c r="M158" s="70">
        <v>11</v>
      </c>
      <c r="N158" s="70">
        <v>12</v>
      </c>
      <c r="O158" s="70">
        <v>13</v>
      </c>
      <c r="P158" s="70">
        <v>14</v>
      </c>
      <c r="Q158" s="70">
        <v>15</v>
      </c>
      <c r="R158" s="70">
        <v>16</v>
      </c>
    </row>
    <row r="159" spans="1:18" ht="20.100000000000001" customHeight="1">
      <c r="A159" s="132" t="s">
        <v>25</v>
      </c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</row>
    <row r="160" spans="1:18" ht="20.100000000000001" customHeight="1">
      <c r="A160" s="51" t="s">
        <v>138</v>
      </c>
      <c r="B160" s="126" t="s">
        <v>72</v>
      </c>
      <c r="C160" s="126"/>
      <c r="D160" s="126"/>
      <c r="E160" s="52" t="s">
        <v>38</v>
      </c>
      <c r="F160" s="52">
        <v>10</v>
      </c>
      <c r="G160" s="56">
        <v>7</v>
      </c>
      <c r="H160" s="51">
        <v>8.6</v>
      </c>
      <c r="I160" s="51">
        <v>33.299999999999997</v>
      </c>
      <c r="J160" s="58">
        <v>238.23</v>
      </c>
      <c r="K160" s="51">
        <v>0.1</v>
      </c>
      <c r="L160" s="51">
        <v>1.9</v>
      </c>
      <c r="M160" s="51">
        <v>0.1</v>
      </c>
      <c r="N160" s="51">
        <v>0.2</v>
      </c>
      <c r="O160" s="51">
        <v>186</v>
      </c>
      <c r="P160" s="51">
        <v>174</v>
      </c>
      <c r="Q160" s="51">
        <v>34.4</v>
      </c>
      <c r="R160" s="51">
        <v>0.6</v>
      </c>
    </row>
    <row r="161" spans="1:18" ht="20.100000000000001" customHeight="1">
      <c r="A161" s="51" t="s">
        <v>124</v>
      </c>
      <c r="B161" s="126" t="s">
        <v>42</v>
      </c>
      <c r="C161" s="126"/>
      <c r="D161" s="126"/>
      <c r="E161" s="51">
        <v>15</v>
      </c>
      <c r="F161" s="51">
        <v>9</v>
      </c>
      <c r="G161" s="56">
        <v>3.45</v>
      </c>
      <c r="H161" s="51">
        <v>4.45</v>
      </c>
      <c r="I161" s="51">
        <v>0.4</v>
      </c>
      <c r="J161" s="51">
        <v>72.66</v>
      </c>
      <c r="K161" s="51">
        <v>0</v>
      </c>
      <c r="L161" s="51">
        <v>0</v>
      </c>
      <c r="M161" s="51">
        <v>4.4999999999999998E-2</v>
      </c>
      <c r="N161" s="52">
        <v>0.2</v>
      </c>
      <c r="O161" s="51">
        <v>132</v>
      </c>
      <c r="P161" s="51">
        <v>75</v>
      </c>
      <c r="Q161" s="51">
        <v>5.3</v>
      </c>
      <c r="R161" s="51">
        <v>0.2</v>
      </c>
    </row>
    <row r="162" spans="1:18" ht="20.100000000000001" customHeight="1">
      <c r="A162" s="51" t="s">
        <v>115</v>
      </c>
      <c r="B162" s="126" t="s">
        <v>36</v>
      </c>
      <c r="C162" s="126"/>
      <c r="D162" s="126"/>
      <c r="E162" s="51">
        <v>200</v>
      </c>
      <c r="F162" s="51">
        <v>8</v>
      </c>
      <c r="G162" s="56">
        <v>1.5</v>
      </c>
      <c r="H162" s="51">
        <v>1.3</v>
      </c>
      <c r="I162" s="51">
        <v>22.3</v>
      </c>
      <c r="J162" s="52">
        <v>107</v>
      </c>
      <c r="K162" s="52">
        <v>1</v>
      </c>
      <c r="L162" s="52">
        <v>0.01</v>
      </c>
      <c r="M162" s="52">
        <v>0</v>
      </c>
      <c r="N162" s="52">
        <v>0</v>
      </c>
      <c r="O162" s="52">
        <v>61</v>
      </c>
      <c r="P162" s="52">
        <v>45</v>
      </c>
      <c r="Q162" s="52">
        <v>7</v>
      </c>
      <c r="R162" s="52">
        <v>1</v>
      </c>
    </row>
    <row r="163" spans="1:18" ht="20.100000000000001" customHeight="1">
      <c r="A163" s="52" t="s">
        <v>33</v>
      </c>
      <c r="B163" s="126" t="s">
        <v>46</v>
      </c>
      <c r="C163" s="126"/>
      <c r="D163" s="126"/>
      <c r="E163" s="51">
        <v>20</v>
      </c>
      <c r="F163" s="51">
        <v>2</v>
      </c>
      <c r="G163" s="78">
        <v>3.8</v>
      </c>
      <c r="H163" s="51">
        <v>1.5</v>
      </c>
      <c r="I163" s="51">
        <v>25.7</v>
      </c>
      <c r="J163" s="51">
        <v>130.85</v>
      </c>
      <c r="K163" s="52">
        <v>0.08</v>
      </c>
      <c r="L163" s="52">
        <v>0</v>
      </c>
      <c r="M163" s="52">
        <v>0</v>
      </c>
      <c r="N163" s="52">
        <v>0.3</v>
      </c>
      <c r="O163" s="52">
        <v>11.5</v>
      </c>
      <c r="P163" s="52">
        <v>43.5</v>
      </c>
      <c r="Q163" s="52">
        <v>16.5</v>
      </c>
      <c r="R163" s="52">
        <v>0.9</v>
      </c>
    </row>
    <row r="164" spans="1:18" ht="20.100000000000001" customHeight="1">
      <c r="A164" s="61" t="s">
        <v>33</v>
      </c>
      <c r="B164" s="126" t="s">
        <v>101</v>
      </c>
      <c r="C164" s="126"/>
      <c r="D164" s="126"/>
      <c r="E164" s="51">
        <v>100</v>
      </c>
      <c r="F164" s="51">
        <v>11</v>
      </c>
      <c r="G164" s="56">
        <v>0.9</v>
      </c>
      <c r="H164" s="51">
        <v>0.2</v>
      </c>
      <c r="I164" s="51">
        <v>8.1</v>
      </c>
      <c r="J164" s="51">
        <v>43</v>
      </c>
      <c r="K164" s="51">
        <v>0</v>
      </c>
      <c r="L164" s="51">
        <v>60</v>
      </c>
      <c r="M164" s="52">
        <v>0.01</v>
      </c>
      <c r="N164" s="52">
        <v>0.2</v>
      </c>
      <c r="O164" s="51">
        <v>34</v>
      </c>
      <c r="P164" s="51">
        <v>23</v>
      </c>
      <c r="Q164" s="51">
        <v>13</v>
      </c>
      <c r="R164" s="52">
        <v>0.3</v>
      </c>
    </row>
    <row r="165" spans="1:18" ht="20.100000000000001" customHeight="1">
      <c r="A165" s="132" t="s">
        <v>26</v>
      </c>
      <c r="B165" s="132"/>
      <c r="C165" s="132"/>
      <c r="D165" s="132"/>
      <c r="E165" s="132"/>
      <c r="F165" s="103">
        <f>SUM(F160:F164)</f>
        <v>40</v>
      </c>
      <c r="G165" s="56">
        <f>SUM(G160:G164)</f>
        <v>16.649999999999999</v>
      </c>
      <c r="H165" s="56">
        <f t="shared" ref="H165:R165" si="17">SUM(H160:H164)</f>
        <v>16.05</v>
      </c>
      <c r="I165" s="56">
        <f t="shared" si="17"/>
        <v>89.8</v>
      </c>
      <c r="J165" s="56">
        <f t="shared" si="17"/>
        <v>591.74</v>
      </c>
      <c r="K165" s="56">
        <f t="shared" si="17"/>
        <v>1.1800000000000002</v>
      </c>
      <c r="L165" s="56">
        <f t="shared" si="17"/>
        <v>61.91</v>
      </c>
      <c r="M165" s="56">
        <f t="shared" si="17"/>
        <v>0.15500000000000003</v>
      </c>
      <c r="N165" s="56">
        <f t="shared" si="17"/>
        <v>0.89999999999999991</v>
      </c>
      <c r="O165" s="56">
        <f t="shared" si="17"/>
        <v>424.5</v>
      </c>
      <c r="P165" s="56">
        <f t="shared" si="17"/>
        <v>360.5</v>
      </c>
      <c r="Q165" s="56">
        <f t="shared" si="17"/>
        <v>76.199999999999989</v>
      </c>
      <c r="R165" s="56">
        <f t="shared" si="17"/>
        <v>3</v>
      </c>
    </row>
    <row r="166" spans="1:18" ht="20.100000000000001" customHeight="1">
      <c r="A166" s="132" t="s">
        <v>27</v>
      </c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</row>
    <row r="167" spans="1:18" ht="20.100000000000001" customHeight="1">
      <c r="A167" s="51" t="s">
        <v>133</v>
      </c>
      <c r="B167" s="126" t="s">
        <v>76</v>
      </c>
      <c r="C167" s="126"/>
      <c r="D167" s="126"/>
      <c r="E167" s="52">
        <v>100</v>
      </c>
      <c r="F167" s="52">
        <v>10</v>
      </c>
      <c r="G167" s="55">
        <v>1.6</v>
      </c>
      <c r="H167" s="51">
        <v>5.0999999999999996</v>
      </c>
      <c r="I167" s="52">
        <v>7.7</v>
      </c>
      <c r="J167" s="52">
        <v>83</v>
      </c>
      <c r="K167" s="52">
        <v>0.02</v>
      </c>
      <c r="L167" s="52">
        <v>27</v>
      </c>
      <c r="M167" s="52">
        <v>0.03</v>
      </c>
      <c r="N167" s="52">
        <v>2.2999999999999998</v>
      </c>
      <c r="O167" s="52">
        <v>49</v>
      </c>
      <c r="P167" s="52">
        <v>28</v>
      </c>
      <c r="Q167" s="52">
        <v>15</v>
      </c>
      <c r="R167" s="52">
        <v>0.7</v>
      </c>
    </row>
    <row r="168" spans="1:18" ht="20.100000000000001" customHeight="1">
      <c r="A168" s="51" t="s">
        <v>161</v>
      </c>
      <c r="B168" s="126" t="s">
        <v>55</v>
      </c>
      <c r="C168" s="126"/>
      <c r="D168" s="126"/>
      <c r="E168" s="52" t="s">
        <v>95</v>
      </c>
      <c r="F168" s="52">
        <v>10</v>
      </c>
      <c r="G168" s="56">
        <v>2.4</v>
      </c>
      <c r="H168" s="51">
        <v>5.0999999999999996</v>
      </c>
      <c r="I168" s="51">
        <v>19.2</v>
      </c>
      <c r="J168" s="51">
        <v>132.13999999999999</v>
      </c>
      <c r="K168" s="51">
        <v>0.1</v>
      </c>
      <c r="L168" s="51">
        <v>9.3000000000000007</v>
      </c>
      <c r="M168" s="51">
        <v>0.2</v>
      </c>
      <c r="N168" s="52">
        <v>0.4</v>
      </c>
      <c r="O168" s="51">
        <v>48.6</v>
      </c>
      <c r="P168" s="51">
        <v>154.80000000000001</v>
      </c>
      <c r="Q168" s="51">
        <v>23.3</v>
      </c>
      <c r="R168" s="51">
        <v>1.1000000000000001</v>
      </c>
    </row>
    <row r="169" spans="1:18" ht="24" customHeight="1">
      <c r="A169" s="51" t="s">
        <v>162</v>
      </c>
      <c r="B169" s="126" t="s">
        <v>56</v>
      </c>
      <c r="C169" s="126"/>
      <c r="D169" s="126"/>
      <c r="E169" s="52" t="s">
        <v>73</v>
      </c>
      <c r="F169" s="52">
        <v>34</v>
      </c>
      <c r="G169" s="56">
        <v>14.8</v>
      </c>
      <c r="H169" s="51">
        <v>14.6</v>
      </c>
      <c r="I169" s="51">
        <v>10.199999999999999</v>
      </c>
      <c r="J169" s="51">
        <v>223</v>
      </c>
      <c r="K169" s="51">
        <v>0.05</v>
      </c>
      <c r="L169" s="51">
        <v>6.4</v>
      </c>
      <c r="M169" s="51">
        <v>0.2</v>
      </c>
      <c r="N169" s="51">
        <v>0.5</v>
      </c>
      <c r="O169" s="51">
        <v>97.6</v>
      </c>
      <c r="P169" s="51">
        <v>123.2</v>
      </c>
      <c r="Q169" s="51">
        <v>20.8</v>
      </c>
      <c r="R169" s="51">
        <v>1.6</v>
      </c>
    </row>
    <row r="170" spans="1:18" ht="20.100000000000001" customHeight="1">
      <c r="A170" s="51" t="s">
        <v>143</v>
      </c>
      <c r="B170" s="126" t="s">
        <v>57</v>
      </c>
      <c r="C170" s="126"/>
      <c r="D170" s="126"/>
      <c r="E170" s="51">
        <v>180</v>
      </c>
      <c r="F170" s="51">
        <v>8</v>
      </c>
      <c r="G170" s="56">
        <v>4.5999999999999996</v>
      </c>
      <c r="H170" s="51">
        <v>7.3</v>
      </c>
      <c r="I170" s="51">
        <v>48.2</v>
      </c>
      <c r="J170" s="51">
        <v>256.3</v>
      </c>
      <c r="K170" s="52">
        <v>0.03</v>
      </c>
      <c r="L170" s="52">
        <v>0</v>
      </c>
      <c r="M170" s="52">
        <v>0.1</v>
      </c>
      <c r="N170" s="52">
        <v>0.4</v>
      </c>
      <c r="O170" s="51">
        <v>4</v>
      </c>
      <c r="P170" s="51">
        <v>73.2</v>
      </c>
      <c r="Q170" s="51">
        <v>22.8</v>
      </c>
      <c r="R170" s="51">
        <v>0.7</v>
      </c>
    </row>
    <row r="171" spans="1:18" ht="20.100000000000001" customHeight="1">
      <c r="A171" s="51" t="s">
        <v>120</v>
      </c>
      <c r="B171" s="126" t="s">
        <v>40</v>
      </c>
      <c r="C171" s="126"/>
      <c r="D171" s="126"/>
      <c r="E171" s="51">
        <v>200</v>
      </c>
      <c r="F171" s="51">
        <v>3</v>
      </c>
      <c r="G171" s="56">
        <v>0.6</v>
      </c>
      <c r="H171" s="52">
        <v>0.1</v>
      </c>
      <c r="I171" s="51">
        <v>35.700000000000003</v>
      </c>
      <c r="J171" s="51">
        <v>131</v>
      </c>
      <c r="K171" s="52">
        <v>0.02</v>
      </c>
      <c r="L171" s="52">
        <v>51.4</v>
      </c>
      <c r="M171" s="52">
        <v>0.01</v>
      </c>
      <c r="N171" s="52">
        <v>0.5</v>
      </c>
      <c r="O171" s="52">
        <v>21</v>
      </c>
      <c r="P171" s="52">
        <v>23</v>
      </c>
      <c r="Q171" s="52">
        <v>16</v>
      </c>
      <c r="R171" s="52">
        <v>0.7</v>
      </c>
    </row>
    <row r="172" spans="1:18" ht="20.100000000000001" customHeight="1">
      <c r="A172" s="2" t="s">
        <v>33</v>
      </c>
      <c r="B172" s="149" t="s">
        <v>41</v>
      </c>
      <c r="C172" s="149"/>
      <c r="D172" s="149"/>
      <c r="E172" s="3">
        <v>70</v>
      </c>
      <c r="F172" s="3">
        <v>3</v>
      </c>
      <c r="G172" s="76">
        <v>4.9000000000000004</v>
      </c>
      <c r="H172" s="3">
        <v>2</v>
      </c>
      <c r="I172" s="3">
        <v>25.3</v>
      </c>
      <c r="J172" s="3">
        <v>135</v>
      </c>
      <c r="K172" s="2">
        <v>0.2</v>
      </c>
      <c r="L172" s="2">
        <v>0</v>
      </c>
      <c r="M172" s="2">
        <v>0</v>
      </c>
      <c r="N172" s="2">
        <v>1.2</v>
      </c>
      <c r="O172" s="2">
        <v>7.9</v>
      </c>
      <c r="P172" s="2">
        <v>8.3000000000000007</v>
      </c>
      <c r="Q172" s="2">
        <v>46.2</v>
      </c>
      <c r="R172" s="7">
        <v>1.9</v>
      </c>
    </row>
    <row r="173" spans="1:18" ht="20.100000000000001" customHeight="1">
      <c r="A173" s="132" t="s">
        <v>28</v>
      </c>
      <c r="B173" s="132"/>
      <c r="C173" s="132"/>
      <c r="D173" s="132"/>
      <c r="E173" s="132"/>
      <c r="F173" s="102">
        <f>SUM(F167:F172)</f>
        <v>68</v>
      </c>
      <c r="G173" s="56">
        <f>SUM(G167:G172)</f>
        <v>28.9</v>
      </c>
      <c r="H173" s="56">
        <f t="shared" ref="H173:R173" si="18">SUM(H167:H172)</f>
        <v>34.199999999999996</v>
      </c>
      <c r="I173" s="56">
        <f t="shared" si="18"/>
        <v>146.30000000000001</v>
      </c>
      <c r="J173" s="56">
        <f t="shared" si="18"/>
        <v>960.44</v>
      </c>
      <c r="K173" s="56">
        <f t="shared" si="18"/>
        <v>0.42000000000000004</v>
      </c>
      <c r="L173" s="56">
        <f t="shared" si="18"/>
        <v>94.1</v>
      </c>
      <c r="M173" s="56">
        <f t="shared" si="18"/>
        <v>0.54</v>
      </c>
      <c r="N173" s="56">
        <f t="shared" si="18"/>
        <v>5.3</v>
      </c>
      <c r="O173" s="56">
        <f t="shared" si="18"/>
        <v>228.1</v>
      </c>
      <c r="P173" s="56">
        <f t="shared" si="18"/>
        <v>410.5</v>
      </c>
      <c r="Q173" s="56">
        <f t="shared" si="18"/>
        <v>144.1</v>
      </c>
      <c r="R173" s="56">
        <f t="shared" si="18"/>
        <v>6.7000000000000011</v>
      </c>
    </row>
    <row r="174" spans="1:18" ht="20.100000000000001" customHeight="1">
      <c r="A174" s="120" t="s">
        <v>29</v>
      </c>
      <c r="B174" s="120"/>
      <c r="C174" s="120"/>
      <c r="D174" s="120"/>
      <c r="E174" s="120"/>
      <c r="F174" s="112">
        <f>F173+F165</f>
        <v>108</v>
      </c>
      <c r="G174" s="56">
        <f>G173+G165</f>
        <v>45.55</v>
      </c>
      <c r="H174" s="79">
        <f t="shared" ref="H174:R174" si="19">H173+H165</f>
        <v>50.25</v>
      </c>
      <c r="I174" s="79">
        <f t="shared" si="19"/>
        <v>236.10000000000002</v>
      </c>
      <c r="J174" s="79">
        <f t="shared" si="19"/>
        <v>1552.18</v>
      </c>
      <c r="K174" s="79">
        <f t="shared" si="19"/>
        <v>1.6</v>
      </c>
      <c r="L174" s="79">
        <f t="shared" si="19"/>
        <v>156.01</v>
      </c>
      <c r="M174" s="79">
        <f t="shared" si="19"/>
        <v>0.69500000000000006</v>
      </c>
      <c r="N174" s="79">
        <f t="shared" si="19"/>
        <v>6.1999999999999993</v>
      </c>
      <c r="O174" s="79">
        <f t="shared" si="19"/>
        <v>652.6</v>
      </c>
      <c r="P174" s="79">
        <f t="shared" si="19"/>
        <v>771</v>
      </c>
      <c r="Q174" s="79">
        <f t="shared" si="19"/>
        <v>220.29999999999998</v>
      </c>
      <c r="R174" s="79">
        <f t="shared" si="19"/>
        <v>9.7000000000000011</v>
      </c>
    </row>
    <row r="175" spans="1:18" ht="11.1" customHeight="1">
      <c r="A175" s="121" t="s">
        <v>0</v>
      </c>
      <c r="B175" s="121"/>
      <c r="C175" s="121"/>
      <c r="D175" s="121"/>
      <c r="E175" s="121"/>
      <c r="F175" s="121"/>
      <c r="G175" s="121"/>
      <c r="H175" s="121"/>
      <c r="I175" s="121"/>
      <c r="J175" s="122" t="s">
        <v>105</v>
      </c>
      <c r="K175" s="122"/>
      <c r="L175" s="122"/>
      <c r="M175" s="122"/>
      <c r="N175" s="122"/>
      <c r="O175" s="122"/>
      <c r="P175" s="122"/>
      <c r="Q175" s="122"/>
      <c r="R175" s="122"/>
    </row>
    <row r="176" spans="1:18" ht="55.5" customHeight="1">
      <c r="A176" s="145" t="s">
        <v>182</v>
      </c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</row>
    <row r="177" spans="1:18" ht="11.25" customHeight="1">
      <c r="A177" s="25"/>
      <c r="B177" s="25"/>
      <c r="C177" s="25"/>
      <c r="D177" s="25"/>
      <c r="E177" s="25"/>
      <c r="F177" s="20"/>
      <c r="G177" s="19"/>
      <c r="H177" s="26"/>
      <c r="I177" s="26"/>
      <c r="J177" s="27"/>
      <c r="K177" s="26"/>
      <c r="L177" s="26"/>
      <c r="M177" s="26"/>
      <c r="N177" s="26"/>
      <c r="O177" s="26"/>
      <c r="P177" s="26"/>
      <c r="Q177" s="26"/>
      <c r="R177" s="26"/>
    </row>
    <row r="178" spans="1:18" ht="11.1" customHeight="1">
      <c r="A178" s="14" t="s">
        <v>1</v>
      </c>
      <c r="B178" s="15"/>
      <c r="C178" s="13"/>
      <c r="D178" s="13"/>
      <c r="E178" s="13"/>
      <c r="F178" s="106"/>
      <c r="G178" s="150" t="s">
        <v>2</v>
      </c>
      <c r="H178" s="150"/>
      <c r="I178" s="13" t="s">
        <v>30</v>
      </c>
      <c r="J178" s="13"/>
      <c r="K178" s="13"/>
      <c r="L178" s="151" t="s">
        <v>4</v>
      </c>
      <c r="M178" s="151"/>
      <c r="N178" s="13"/>
      <c r="O178" s="13"/>
      <c r="P178" s="13"/>
      <c r="Q178" s="13"/>
      <c r="R178" s="13"/>
    </row>
    <row r="179" spans="1:18" ht="11.1" customHeight="1">
      <c r="A179" s="28"/>
      <c r="B179" s="13"/>
      <c r="C179" s="13"/>
      <c r="D179" s="13"/>
      <c r="E179" s="13"/>
      <c r="F179" s="106"/>
      <c r="G179" s="152" t="s">
        <v>5</v>
      </c>
      <c r="H179" s="152"/>
      <c r="I179" s="16">
        <v>2</v>
      </c>
      <c r="J179" s="13"/>
      <c r="K179" s="13"/>
      <c r="L179" s="153" t="s">
        <v>6</v>
      </c>
      <c r="M179" s="153"/>
      <c r="N179" s="119" t="s">
        <v>104</v>
      </c>
      <c r="O179" s="119"/>
      <c r="P179" s="119"/>
      <c r="Q179" s="13"/>
      <c r="R179" s="13"/>
    </row>
    <row r="180" spans="1:18" ht="27" customHeight="1">
      <c r="A180" s="135" t="s">
        <v>7</v>
      </c>
      <c r="B180" s="137" t="s">
        <v>8</v>
      </c>
      <c r="C180" s="138"/>
      <c r="D180" s="139"/>
      <c r="E180" s="135" t="s">
        <v>9</v>
      </c>
      <c r="F180" s="135" t="s">
        <v>183</v>
      </c>
      <c r="G180" s="127" t="s">
        <v>10</v>
      </c>
      <c r="H180" s="128"/>
      <c r="I180" s="129"/>
      <c r="J180" s="133" t="s">
        <v>11</v>
      </c>
      <c r="K180" s="127" t="s">
        <v>12</v>
      </c>
      <c r="L180" s="128"/>
      <c r="M180" s="128"/>
      <c r="N180" s="129"/>
      <c r="O180" s="127" t="s">
        <v>13</v>
      </c>
      <c r="P180" s="128"/>
      <c r="Q180" s="128"/>
      <c r="R180" s="129"/>
    </row>
    <row r="181" spans="1:18" ht="30.75" customHeight="1">
      <c r="A181" s="136"/>
      <c r="B181" s="140"/>
      <c r="C181" s="141"/>
      <c r="D181" s="142"/>
      <c r="E181" s="136"/>
      <c r="F181" s="136"/>
      <c r="G181" s="85" t="s">
        <v>14</v>
      </c>
      <c r="H181" s="85" t="s">
        <v>15</v>
      </c>
      <c r="I181" s="85" t="s">
        <v>16</v>
      </c>
      <c r="J181" s="134"/>
      <c r="K181" s="85" t="s">
        <v>17</v>
      </c>
      <c r="L181" s="85" t="s">
        <v>18</v>
      </c>
      <c r="M181" s="85" t="s">
        <v>19</v>
      </c>
      <c r="N181" s="85" t="s">
        <v>20</v>
      </c>
      <c r="O181" s="85" t="s">
        <v>21</v>
      </c>
      <c r="P181" s="85" t="s">
        <v>22</v>
      </c>
      <c r="Q181" s="85" t="s">
        <v>23</v>
      </c>
      <c r="R181" s="43" t="s">
        <v>24</v>
      </c>
    </row>
    <row r="182" spans="1:18" ht="20.100000000000001" customHeight="1">
      <c r="A182" s="70">
        <v>1</v>
      </c>
      <c r="B182" s="123">
        <v>2</v>
      </c>
      <c r="C182" s="124"/>
      <c r="D182" s="125"/>
      <c r="E182" s="70">
        <v>3</v>
      </c>
      <c r="F182" s="70">
        <v>4</v>
      </c>
      <c r="G182" s="70">
        <v>5</v>
      </c>
      <c r="H182" s="70">
        <v>6</v>
      </c>
      <c r="I182" s="70">
        <v>7</v>
      </c>
      <c r="J182" s="70">
        <v>8</v>
      </c>
      <c r="K182" s="70">
        <v>9</v>
      </c>
      <c r="L182" s="70">
        <v>10</v>
      </c>
      <c r="M182" s="70">
        <v>11</v>
      </c>
      <c r="N182" s="70">
        <v>12</v>
      </c>
      <c r="O182" s="70">
        <v>13</v>
      </c>
      <c r="P182" s="70">
        <v>14</v>
      </c>
      <c r="Q182" s="70">
        <v>15</v>
      </c>
      <c r="R182" s="70">
        <v>16</v>
      </c>
    </row>
    <row r="183" spans="1:18" ht="20.100000000000001" customHeight="1">
      <c r="A183" s="132" t="s">
        <v>25</v>
      </c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</row>
    <row r="184" spans="1:18" ht="20.100000000000001" customHeight="1">
      <c r="A184" s="51" t="s">
        <v>114</v>
      </c>
      <c r="B184" s="126" t="s">
        <v>58</v>
      </c>
      <c r="C184" s="126"/>
      <c r="D184" s="126"/>
      <c r="E184" s="52" t="s">
        <v>38</v>
      </c>
      <c r="F184" s="52">
        <v>9</v>
      </c>
      <c r="G184" s="56">
        <v>6.2</v>
      </c>
      <c r="H184" s="51">
        <v>7.7</v>
      </c>
      <c r="I184" s="51">
        <v>30.7</v>
      </c>
      <c r="J184" s="51">
        <v>217</v>
      </c>
      <c r="K184" s="51">
        <v>0.1</v>
      </c>
      <c r="L184" s="52">
        <v>1.3</v>
      </c>
      <c r="M184" s="52">
        <v>0.05</v>
      </c>
      <c r="N184" s="52">
        <v>0.5</v>
      </c>
      <c r="O184" s="51">
        <v>121.4</v>
      </c>
      <c r="P184" s="51">
        <v>119.1</v>
      </c>
      <c r="Q184" s="51">
        <v>19.899999999999999</v>
      </c>
      <c r="R184" s="51">
        <v>0.4</v>
      </c>
    </row>
    <row r="185" spans="1:18" ht="20.100000000000001" customHeight="1">
      <c r="A185" s="53" t="s">
        <v>163</v>
      </c>
      <c r="B185" s="143" t="s">
        <v>74</v>
      </c>
      <c r="C185" s="143"/>
      <c r="D185" s="143"/>
      <c r="E185" s="53">
        <v>40</v>
      </c>
      <c r="F185" s="53">
        <v>8</v>
      </c>
      <c r="G185" s="73">
        <v>5.0999999999999996</v>
      </c>
      <c r="H185" s="53">
        <v>4.5999999999999996</v>
      </c>
      <c r="I185" s="53">
        <v>0.3</v>
      </c>
      <c r="J185" s="53">
        <v>63</v>
      </c>
      <c r="K185" s="74">
        <v>0.03</v>
      </c>
      <c r="L185" s="74">
        <v>0</v>
      </c>
      <c r="M185" s="74">
        <v>0.1</v>
      </c>
      <c r="N185" s="74">
        <v>0.2</v>
      </c>
      <c r="O185" s="74">
        <v>22</v>
      </c>
      <c r="P185" s="74">
        <v>77</v>
      </c>
      <c r="Q185" s="74">
        <v>5</v>
      </c>
      <c r="R185" s="74">
        <v>1</v>
      </c>
    </row>
    <row r="186" spans="1:18" ht="20.100000000000001" customHeight="1">
      <c r="A186" s="51" t="s">
        <v>121</v>
      </c>
      <c r="B186" s="126" t="s">
        <v>59</v>
      </c>
      <c r="C186" s="126"/>
      <c r="D186" s="126"/>
      <c r="E186" s="51">
        <v>200</v>
      </c>
      <c r="F186" s="51">
        <v>3</v>
      </c>
      <c r="G186" s="56">
        <v>0</v>
      </c>
      <c r="H186" s="51">
        <v>0</v>
      </c>
      <c r="I186" s="51">
        <v>15</v>
      </c>
      <c r="J186" s="51">
        <v>59.96</v>
      </c>
      <c r="K186" s="51">
        <v>0</v>
      </c>
      <c r="L186" s="51">
        <v>0</v>
      </c>
      <c r="M186" s="51">
        <v>0</v>
      </c>
      <c r="N186" s="52">
        <v>0</v>
      </c>
      <c r="O186" s="51">
        <v>5</v>
      </c>
      <c r="P186" s="51">
        <v>8</v>
      </c>
      <c r="Q186" s="51">
        <v>4</v>
      </c>
      <c r="R186" s="51">
        <v>1</v>
      </c>
    </row>
    <row r="187" spans="1:18" ht="20.100000000000001" customHeight="1">
      <c r="A187" s="52" t="s">
        <v>33</v>
      </c>
      <c r="B187" s="126" t="s">
        <v>46</v>
      </c>
      <c r="C187" s="126"/>
      <c r="D187" s="126"/>
      <c r="E187" s="51">
        <v>50</v>
      </c>
      <c r="F187" s="51">
        <v>5</v>
      </c>
      <c r="G187" s="56">
        <v>3.8</v>
      </c>
      <c r="H187" s="51">
        <v>1.5</v>
      </c>
      <c r="I187" s="51">
        <v>25.7</v>
      </c>
      <c r="J187" s="51">
        <v>130.85</v>
      </c>
      <c r="K187" s="52">
        <v>0.08</v>
      </c>
      <c r="L187" s="52">
        <v>0</v>
      </c>
      <c r="M187" s="52">
        <v>0</v>
      </c>
      <c r="N187" s="52">
        <v>0.3</v>
      </c>
      <c r="O187" s="52">
        <v>11.5</v>
      </c>
      <c r="P187" s="52">
        <v>43.5</v>
      </c>
      <c r="Q187" s="52">
        <v>16.5</v>
      </c>
      <c r="R187" s="52">
        <v>0.9</v>
      </c>
    </row>
    <row r="188" spans="1:18" ht="20.100000000000001" customHeight="1">
      <c r="A188" s="52" t="s">
        <v>33</v>
      </c>
      <c r="B188" s="126" t="s">
        <v>83</v>
      </c>
      <c r="C188" s="126"/>
      <c r="D188" s="126"/>
      <c r="E188" s="51">
        <v>125</v>
      </c>
      <c r="F188" s="51">
        <v>15</v>
      </c>
      <c r="G188" s="78">
        <v>3.75</v>
      </c>
      <c r="H188" s="51">
        <v>3.1</v>
      </c>
      <c r="I188" s="51">
        <v>17.399999999999999</v>
      </c>
      <c r="J188" s="51">
        <v>101</v>
      </c>
      <c r="K188" s="51">
        <v>0</v>
      </c>
      <c r="L188" s="51">
        <v>1</v>
      </c>
      <c r="M188" s="51">
        <v>0.04</v>
      </c>
      <c r="N188" s="52">
        <v>0</v>
      </c>
      <c r="O188" s="51">
        <v>290</v>
      </c>
      <c r="P188" s="51">
        <v>950</v>
      </c>
      <c r="Q188" s="51">
        <v>140</v>
      </c>
      <c r="R188" s="52">
        <v>0</v>
      </c>
    </row>
    <row r="189" spans="1:18" ht="20.100000000000001" customHeight="1">
      <c r="A189" s="132" t="s">
        <v>26</v>
      </c>
      <c r="B189" s="132"/>
      <c r="C189" s="132"/>
      <c r="D189" s="132"/>
      <c r="E189" s="132"/>
      <c r="F189" s="103">
        <f>SUM(F184:F188)</f>
        <v>40</v>
      </c>
      <c r="G189" s="56">
        <f>SUM(G184:G188)</f>
        <v>18.850000000000001</v>
      </c>
      <c r="H189" s="56">
        <f t="shared" ref="H189:R189" si="20">SUM(H184:H188)</f>
        <v>16.900000000000002</v>
      </c>
      <c r="I189" s="56">
        <f t="shared" si="20"/>
        <v>89.1</v>
      </c>
      <c r="J189" s="56">
        <f t="shared" si="20"/>
        <v>571.80999999999995</v>
      </c>
      <c r="K189" s="56">
        <f t="shared" si="20"/>
        <v>0.21000000000000002</v>
      </c>
      <c r="L189" s="56">
        <f t="shared" si="20"/>
        <v>2.2999999999999998</v>
      </c>
      <c r="M189" s="56">
        <f t="shared" si="20"/>
        <v>0.19000000000000003</v>
      </c>
      <c r="N189" s="56">
        <f t="shared" si="20"/>
        <v>1</v>
      </c>
      <c r="O189" s="56">
        <f t="shared" si="20"/>
        <v>449.9</v>
      </c>
      <c r="P189" s="56">
        <f t="shared" si="20"/>
        <v>1197.5999999999999</v>
      </c>
      <c r="Q189" s="56">
        <f t="shared" si="20"/>
        <v>185.4</v>
      </c>
      <c r="R189" s="56">
        <f t="shared" si="20"/>
        <v>3.3</v>
      </c>
    </row>
    <row r="190" spans="1:18" ht="20.100000000000001" customHeight="1">
      <c r="A190" s="132" t="s">
        <v>27</v>
      </c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</row>
    <row r="191" spans="1:18" ht="20.100000000000001" customHeight="1">
      <c r="A191" s="51" t="s">
        <v>181</v>
      </c>
      <c r="B191" s="126" t="s">
        <v>175</v>
      </c>
      <c r="C191" s="126"/>
      <c r="D191" s="126"/>
      <c r="E191" s="51">
        <v>100</v>
      </c>
      <c r="F191" s="51">
        <v>12</v>
      </c>
      <c r="G191" s="54">
        <v>2.4500000000000002</v>
      </c>
      <c r="H191" s="54">
        <v>10.14</v>
      </c>
      <c r="I191" s="54">
        <v>27.33</v>
      </c>
      <c r="J191" s="54">
        <v>210.35</v>
      </c>
      <c r="K191" s="54">
        <v>0.06</v>
      </c>
      <c r="L191" s="54">
        <v>37.75</v>
      </c>
      <c r="M191" s="54">
        <v>0.09</v>
      </c>
      <c r="N191" s="54">
        <v>4.4000000000000004</v>
      </c>
      <c r="O191" s="54">
        <v>45.11</v>
      </c>
      <c r="P191" s="54">
        <v>47.93</v>
      </c>
      <c r="Q191" s="54">
        <v>19.010000000000002</v>
      </c>
      <c r="R191" s="54">
        <v>0.74</v>
      </c>
    </row>
    <row r="192" spans="1:18" ht="20.100000000000001" customHeight="1">
      <c r="A192" s="51" t="s">
        <v>164</v>
      </c>
      <c r="B192" s="126" t="s">
        <v>60</v>
      </c>
      <c r="C192" s="126"/>
      <c r="D192" s="126"/>
      <c r="E192" s="52" t="s">
        <v>97</v>
      </c>
      <c r="F192" s="52">
        <v>15</v>
      </c>
      <c r="G192" s="56">
        <v>5.0999999999999996</v>
      </c>
      <c r="H192" s="51">
        <v>3.8</v>
      </c>
      <c r="I192" s="51">
        <v>19.3</v>
      </c>
      <c r="J192" s="51">
        <v>145.68</v>
      </c>
      <c r="K192" s="51">
        <v>0.2</v>
      </c>
      <c r="L192" s="51">
        <v>9.6999999999999993</v>
      </c>
      <c r="M192" s="51">
        <v>0.2</v>
      </c>
      <c r="N192" s="52">
        <v>0.5</v>
      </c>
      <c r="O192" s="51">
        <v>10.8</v>
      </c>
      <c r="P192" s="51">
        <v>116.2</v>
      </c>
      <c r="Q192" s="51">
        <v>36.4</v>
      </c>
      <c r="R192" s="51">
        <v>1.3</v>
      </c>
    </row>
    <row r="193" spans="1:18" ht="20.100000000000001" customHeight="1">
      <c r="A193" s="51" t="s">
        <v>140</v>
      </c>
      <c r="B193" s="126" t="s">
        <v>61</v>
      </c>
      <c r="C193" s="126"/>
      <c r="D193" s="126"/>
      <c r="E193" s="51">
        <v>200</v>
      </c>
      <c r="F193" s="51">
        <v>30</v>
      </c>
      <c r="G193" s="56">
        <v>16.399999999999999</v>
      </c>
      <c r="H193" s="51">
        <v>20.8</v>
      </c>
      <c r="I193" s="51">
        <v>21.6</v>
      </c>
      <c r="J193" s="51">
        <v>399</v>
      </c>
      <c r="K193" s="51">
        <v>0.5</v>
      </c>
      <c r="L193" s="51">
        <v>11.2</v>
      </c>
      <c r="M193" s="51">
        <v>0</v>
      </c>
      <c r="N193" s="51">
        <v>2.2000000000000002</v>
      </c>
      <c r="O193" s="51">
        <v>23.3</v>
      </c>
      <c r="P193" s="51">
        <v>173.1</v>
      </c>
      <c r="Q193" s="51">
        <v>43.8</v>
      </c>
      <c r="R193" s="51">
        <v>2.4</v>
      </c>
    </row>
    <row r="194" spans="1:18" ht="20.100000000000001" customHeight="1">
      <c r="A194" s="51" t="s">
        <v>153</v>
      </c>
      <c r="B194" s="126" t="s">
        <v>62</v>
      </c>
      <c r="C194" s="126"/>
      <c r="D194" s="126"/>
      <c r="E194" s="51">
        <v>200</v>
      </c>
      <c r="F194" s="51">
        <v>8</v>
      </c>
      <c r="G194" s="56">
        <v>0.2</v>
      </c>
      <c r="H194" s="51">
        <v>0</v>
      </c>
      <c r="I194" s="51">
        <v>25.7</v>
      </c>
      <c r="J194" s="51">
        <v>105</v>
      </c>
      <c r="K194" s="52">
        <v>0.01</v>
      </c>
      <c r="L194" s="52">
        <v>50.13</v>
      </c>
      <c r="M194" s="52">
        <v>0</v>
      </c>
      <c r="N194" s="52">
        <v>0.1</v>
      </c>
      <c r="O194" s="52">
        <v>8</v>
      </c>
      <c r="P194" s="52">
        <v>5</v>
      </c>
      <c r="Q194" s="52">
        <v>3</v>
      </c>
      <c r="R194" s="52">
        <v>0</v>
      </c>
    </row>
    <row r="195" spans="1:18" ht="20.100000000000001" customHeight="1">
      <c r="A195" s="2" t="s">
        <v>33</v>
      </c>
      <c r="B195" s="149" t="s">
        <v>41</v>
      </c>
      <c r="C195" s="149"/>
      <c r="D195" s="149"/>
      <c r="E195" s="3">
        <v>70</v>
      </c>
      <c r="F195" s="3">
        <v>3</v>
      </c>
      <c r="G195" s="76">
        <v>4.9000000000000004</v>
      </c>
      <c r="H195" s="3">
        <v>2</v>
      </c>
      <c r="I195" s="3">
        <v>25.3</v>
      </c>
      <c r="J195" s="3">
        <v>135</v>
      </c>
      <c r="K195" s="2">
        <v>0.2</v>
      </c>
      <c r="L195" s="2">
        <v>0</v>
      </c>
      <c r="M195" s="2">
        <v>0</v>
      </c>
      <c r="N195" s="2">
        <v>1.2</v>
      </c>
      <c r="O195" s="2">
        <v>7.9</v>
      </c>
      <c r="P195" s="2">
        <v>8.3000000000000007</v>
      </c>
      <c r="Q195" s="2">
        <v>46.2</v>
      </c>
      <c r="R195" s="7">
        <v>1.9</v>
      </c>
    </row>
    <row r="196" spans="1:18" ht="20.100000000000001" customHeight="1">
      <c r="A196" s="132" t="s">
        <v>28</v>
      </c>
      <c r="B196" s="132"/>
      <c r="C196" s="132"/>
      <c r="D196" s="132"/>
      <c r="E196" s="132"/>
      <c r="F196" s="102">
        <f>SUM(F191:F195)</f>
        <v>68</v>
      </c>
      <c r="G196" s="56">
        <f>SUM(G191:G195)</f>
        <v>29.049999999999997</v>
      </c>
      <c r="H196" s="56">
        <f t="shared" ref="H196:R196" si="21">SUM(H191:H195)</f>
        <v>36.74</v>
      </c>
      <c r="I196" s="56">
        <f t="shared" si="21"/>
        <v>119.22999999999999</v>
      </c>
      <c r="J196" s="56">
        <f t="shared" si="21"/>
        <v>995.03</v>
      </c>
      <c r="K196" s="56">
        <f t="shared" si="21"/>
        <v>0.97</v>
      </c>
      <c r="L196" s="56">
        <f t="shared" si="21"/>
        <v>108.78</v>
      </c>
      <c r="M196" s="56">
        <f t="shared" si="21"/>
        <v>0.29000000000000004</v>
      </c>
      <c r="N196" s="56">
        <f t="shared" si="21"/>
        <v>8.4</v>
      </c>
      <c r="O196" s="56">
        <f t="shared" si="21"/>
        <v>95.11</v>
      </c>
      <c r="P196" s="56">
        <f t="shared" si="21"/>
        <v>350.53000000000003</v>
      </c>
      <c r="Q196" s="56">
        <f t="shared" si="21"/>
        <v>148.41</v>
      </c>
      <c r="R196" s="56">
        <f t="shared" si="21"/>
        <v>6.34</v>
      </c>
    </row>
    <row r="197" spans="1:18" ht="20.100000000000001" customHeight="1">
      <c r="A197" s="120" t="s">
        <v>29</v>
      </c>
      <c r="B197" s="120"/>
      <c r="C197" s="120"/>
      <c r="D197" s="120"/>
      <c r="E197" s="120"/>
      <c r="F197" s="112">
        <f>F196+F189</f>
        <v>108</v>
      </c>
      <c r="G197" s="56">
        <f>G196+G189</f>
        <v>47.9</v>
      </c>
      <c r="H197" s="79">
        <f t="shared" ref="H197:R197" si="22">H196+H189</f>
        <v>53.64</v>
      </c>
      <c r="I197" s="79">
        <f t="shared" si="22"/>
        <v>208.32999999999998</v>
      </c>
      <c r="J197" s="79">
        <f t="shared" si="22"/>
        <v>1566.84</v>
      </c>
      <c r="K197" s="79">
        <f t="shared" si="22"/>
        <v>1.18</v>
      </c>
      <c r="L197" s="79">
        <f t="shared" si="22"/>
        <v>111.08</v>
      </c>
      <c r="M197" s="79">
        <f t="shared" si="22"/>
        <v>0.48000000000000009</v>
      </c>
      <c r="N197" s="79">
        <f t="shared" si="22"/>
        <v>9.4</v>
      </c>
      <c r="O197" s="79">
        <f t="shared" si="22"/>
        <v>545.01</v>
      </c>
      <c r="P197" s="79">
        <f t="shared" si="22"/>
        <v>1548.1299999999999</v>
      </c>
      <c r="Q197" s="79">
        <f t="shared" si="22"/>
        <v>333.81</v>
      </c>
      <c r="R197" s="79">
        <f t="shared" si="22"/>
        <v>9.64</v>
      </c>
    </row>
    <row r="198" spans="1:18" ht="11.1" customHeight="1">
      <c r="A198" s="121" t="s">
        <v>0</v>
      </c>
      <c r="B198" s="121"/>
      <c r="C198" s="121"/>
      <c r="D198" s="121"/>
      <c r="E198" s="121"/>
      <c r="F198" s="121"/>
      <c r="G198" s="121"/>
      <c r="H198" s="121"/>
      <c r="I198" s="121"/>
      <c r="J198" s="122" t="s">
        <v>105</v>
      </c>
      <c r="K198" s="122"/>
      <c r="L198" s="122"/>
      <c r="M198" s="122"/>
      <c r="N198" s="122"/>
      <c r="O198" s="122"/>
      <c r="P198" s="122"/>
      <c r="Q198" s="122"/>
      <c r="R198" s="122"/>
    </row>
    <row r="199" spans="1:18" ht="55.5" customHeight="1">
      <c r="A199" s="145" t="s">
        <v>182</v>
      </c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</row>
    <row r="200" spans="1:18" ht="10.5" customHeight="1">
      <c r="A200" s="25"/>
      <c r="B200" s="25"/>
      <c r="C200" s="25"/>
      <c r="D200" s="25"/>
      <c r="E200" s="25"/>
      <c r="F200" s="20"/>
      <c r="G200" s="19"/>
      <c r="H200" s="26"/>
      <c r="I200" s="26"/>
      <c r="J200" s="27"/>
      <c r="K200" s="26"/>
      <c r="L200" s="26"/>
      <c r="M200" s="26"/>
      <c r="N200" s="26"/>
      <c r="O200" s="26"/>
      <c r="P200" s="26"/>
      <c r="Q200" s="26"/>
      <c r="R200" s="26"/>
    </row>
    <row r="201" spans="1:18" ht="11.1" customHeight="1">
      <c r="A201" s="14" t="s">
        <v>1</v>
      </c>
      <c r="B201" s="15"/>
      <c r="C201" s="13"/>
      <c r="D201" s="13"/>
      <c r="E201" s="13"/>
      <c r="F201" s="106"/>
      <c r="G201" s="117" t="s">
        <v>2</v>
      </c>
      <c r="H201" s="117"/>
      <c r="I201" s="13" t="s">
        <v>31</v>
      </c>
      <c r="J201" s="13"/>
      <c r="K201" s="13"/>
      <c r="L201" s="118" t="s">
        <v>4</v>
      </c>
      <c r="M201" s="118"/>
      <c r="N201" s="13"/>
      <c r="O201" s="13"/>
      <c r="P201" s="13"/>
      <c r="Q201" s="13"/>
      <c r="R201" s="13"/>
    </row>
    <row r="202" spans="1:18" ht="11.1" customHeight="1">
      <c r="A202" s="12"/>
      <c r="B202" s="13"/>
      <c r="C202" s="13"/>
      <c r="D202" s="13"/>
      <c r="E202" s="13"/>
      <c r="F202" s="106"/>
      <c r="G202" s="117" t="s">
        <v>5</v>
      </c>
      <c r="H202" s="117"/>
      <c r="I202" s="16">
        <v>2</v>
      </c>
      <c r="J202" s="13"/>
      <c r="K202" s="13"/>
      <c r="L202" s="118" t="s">
        <v>6</v>
      </c>
      <c r="M202" s="118"/>
      <c r="N202" s="119" t="s">
        <v>104</v>
      </c>
      <c r="O202" s="119"/>
      <c r="P202" s="119"/>
      <c r="Q202" s="13"/>
      <c r="R202" s="13"/>
    </row>
    <row r="203" spans="1:18" ht="21.95" customHeight="1">
      <c r="A203" s="135" t="s">
        <v>7</v>
      </c>
      <c r="B203" s="137" t="s">
        <v>8</v>
      </c>
      <c r="C203" s="138"/>
      <c r="D203" s="139"/>
      <c r="E203" s="135" t="s">
        <v>9</v>
      </c>
      <c r="F203" s="135" t="s">
        <v>183</v>
      </c>
      <c r="G203" s="127" t="s">
        <v>10</v>
      </c>
      <c r="H203" s="128"/>
      <c r="I203" s="129"/>
      <c r="J203" s="133" t="s">
        <v>11</v>
      </c>
      <c r="K203" s="127" t="s">
        <v>12</v>
      </c>
      <c r="L203" s="128"/>
      <c r="M203" s="128"/>
      <c r="N203" s="129"/>
      <c r="O203" s="127" t="s">
        <v>13</v>
      </c>
      <c r="P203" s="128"/>
      <c r="Q203" s="128"/>
      <c r="R203" s="129"/>
    </row>
    <row r="204" spans="1:18" ht="34.5" customHeight="1">
      <c r="A204" s="136"/>
      <c r="B204" s="140"/>
      <c r="C204" s="141"/>
      <c r="D204" s="142"/>
      <c r="E204" s="136"/>
      <c r="F204" s="136"/>
      <c r="G204" s="85" t="s">
        <v>14</v>
      </c>
      <c r="H204" s="85" t="s">
        <v>15</v>
      </c>
      <c r="I204" s="85" t="s">
        <v>16</v>
      </c>
      <c r="J204" s="134"/>
      <c r="K204" s="85" t="s">
        <v>17</v>
      </c>
      <c r="L204" s="85" t="s">
        <v>18</v>
      </c>
      <c r="M204" s="85" t="s">
        <v>19</v>
      </c>
      <c r="N204" s="85" t="s">
        <v>20</v>
      </c>
      <c r="O204" s="85" t="s">
        <v>21</v>
      </c>
      <c r="P204" s="85" t="s">
        <v>22</v>
      </c>
      <c r="Q204" s="85" t="s">
        <v>23</v>
      </c>
      <c r="R204" s="43" t="s">
        <v>24</v>
      </c>
    </row>
    <row r="205" spans="1:18" ht="20.100000000000001" customHeight="1">
      <c r="A205" s="70">
        <v>1</v>
      </c>
      <c r="B205" s="123">
        <v>2</v>
      </c>
      <c r="C205" s="124"/>
      <c r="D205" s="125"/>
      <c r="E205" s="70">
        <v>3</v>
      </c>
      <c r="F205" s="70">
        <v>4</v>
      </c>
      <c r="G205" s="70">
        <v>5</v>
      </c>
      <c r="H205" s="70">
        <v>6</v>
      </c>
      <c r="I205" s="70">
        <v>7</v>
      </c>
      <c r="J205" s="70">
        <v>8</v>
      </c>
      <c r="K205" s="70">
        <v>9</v>
      </c>
      <c r="L205" s="70">
        <v>10</v>
      </c>
      <c r="M205" s="70">
        <v>11</v>
      </c>
      <c r="N205" s="70">
        <v>12</v>
      </c>
      <c r="O205" s="70">
        <v>13</v>
      </c>
      <c r="P205" s="70">
        <v>14</v>
      </c>
      <c r="Q205" s="70">
        <v>15</v>
      </c>
      <c r="R205" s="70">
        <v>16</v>
      </c>
    </row>
    <row r="206" spans="1:18" ht="20.100000000000001" customHeight="1">
      <c r="A206" s="132" t="s">
        <v>25</v>
      </c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</row>
    <row r="207" spans="1:18" ht="20.100000000000001" customHeight="1">
      <c r="A207" s="53" t="s">
        <v>172</v>
      </c>
      <c r="B207" s="147" t="s">
        <v>171</v>
      </c>
      <c r="C207" s="147"/>
      <c r="D207" s="147"/>
      <c r="E207" s="52" t="s">
        <v>84</v>
      </c>
      <c r="F207" s="52">
        <v>17</v>
      </c>
      <c r="G207" s="49">
        <v>11.38</v>
      </c>
      <c r="H207" s="49">
        <v>10.28</v>
      </c>
      <c r="I207" s="49">
        <v>65.3</v>
      </c>
      <c r="J207" s="49">
        <v>399.28</v>
      </c>
      <c r="K207" s="49">
        <v>0.05</v>
      </c>
      <c r="L207" s="49">
        <v>1.1499999999999999</v>
      </c>
      <c r="M207" s="49">
        <v>23.62</v>
      </c>
      <c r="N207" s="49">
        <v>2.04</v>
      </c>
      <c r="O207" s="49">
        <v>47.37</v>
      </c>
      <c r="P207" s="49">
        <v>127.07</v>
      </c>
      <c r="Q207" s="49">
        <v>30.21</v>
      </c>
      <c r="R207" s="49">
        <v>0.53</v>
      </c>
    </row>
    <row r="208" spans="1:18" ht="20.100000000000001" customHeight="1">
      <c r="A208" s="51" t="s">
        <v>125</v>
      </c>
      <c r="B208" s="126" t="s">
        <v>43</v>
      </c>
      <c r="C208" s="126"/>
      <c r="D208" s="126"/>
      <c r="E208" s="51">
        <v>200</v>
      </c>
      <c r="F208" s="51">
        <v>6</v>
      </c>
      <c r="G208" s="56">
        <v>3</v>
      </c>
      <c r="H208" s="51">
        <v>2.6</v>
      </c>
      <c r="I208" s="51">
        <v>24.8</v>
      </c>
      <c r="J208" s="51">
        <v>134.15</v>
      </c>
      <c r="K208" s="51">
        <v>0.04</v>
      </c>
      <c r="L208" s="52">
        <v>1</v>
      </c>
      <c r="M208" s="52">
        <v>0.01</v>
      </c>
      <c r="N208" s="52">
        <v>0</v>
      </c>
      <c r="O208" s="51">
        <v>121</v>
      </c>
      <c r="P208" s="51">
        <v>90</v>
      </c>
      <c r="Q208" s="51">
        <v>14</v>
      </c>
      <c r="R208" s="51">
        <v>1</v>
      </c>
    </row>
    <row r="209" spans="1:18" ht="20.100000000000001" customHeight="1">
      <c r="A209" s="52" t="s">
        <v>33</v>
      </c>
      <c r="B209" s="126" t="s">
        <v>46</v>
      </c>
      <c r="C209" s="126"/>
      <c r="D209" s="126"/>
      <c r="E209" s="51">
        <v>50</v>
      </c>
      <c r="F209" s="51">
        <v>5</v>
      </c>
      <c r="G209" s="114">
        <v>3.8</v>
      </c>
      <c r="H209" s="51">
        <v>1.5</v>
      </c>
      <c r="I209" s="51">
        <v>25.7</v>
      </c>
      <c r="J209" s="51">
        <v>130.85</v>
      </c>
      <c r="K209" s="52">
        <v>0.08</v>
      </c>
      <c r="L209" s="52">
        <v>0</v>
      </c>
      <c r="M209" s="52">
        <v>0</v>
      </c>
      <c r="N209" s="52">
        <v>0.3</v>
      </c>
      <c r="O209" s="52">
        <v>11.5</v>
      </c>
      <c r="P209" s="52">
        <v>43.5</v>
      </c>
      <c r="Q209" s="52">
        <v>16.5</v>
      </c>
      <c r="R209" s="52">
        <v>0.9</v>
      </c>
    </row>
    <row r="210" spans="1:18" ht="20.100000000000001" customHeight="1">
      <c r="A210" s="52" t="s">
        <v>33</v>
      </c>
      <c r="B210" s="126" t="s">
        <v>101</v>
      </c>
      <c r="C210" s="126"/>
      <c r="D210" s="126"/>
      <c r="E210" s="51">
        <v>100</v>
      </c>
      <c r="F210" s="51">
        <v>12</v>
      </c>
      <c r="G210" s="55">
        <v>0.4</v>
      </c>
      <c r="H210" s="52">
        <v>0.4</v>
      </c>
      <c r="I210" s="52">
        <v>9.8000000000000007</v>
      </c>
      <c r="J210" s="52">
        <v>47</v>
      </c>
      <c r="K210" s="51">
        <v>0</v>
      </c>
      <c r="L210" s="52">
        <v>10</v>
      </c>
      <c r="M210" s="52">
        <v>0</v>
      </c>
      <c r="N210" s="52">
        <v>0.6</v>
      </c>
      <c r="O210" s="52">
        <v>16</v>
      </c>
      <c r="P210" s="52">
        <v>11</v>
      </c>
      <c r="Q210" s="52">
        <v>8</v>
      </c>
      <c r="R210" s="52">
        <v>2.2000000000000002</v>
      </c>
    </row>
    <row r="211" spans="1:18" ht="20.100000000000001" customHeight="1">
      <c r="A211" s="132" t="s">
        <v>26</v>
      </c>
      <c r="B211" s="132"/>
      <c r="C211" s="132"/>
      <c r="D211" s="132"/>
      <c r="E211" s="132"/>
      <c r="F211" s="103">
        <f>SUM(F207:F210)</f>
        <v>40</v>
      </c>
      <c r="G211" s="54">
        <f>SUM(G207:G210)</f>
        <v>18.579999999999998</v>
      </c>
      <c r="H211" s="54">
        <f t="shared" ref="H211:R211" si="23">SUM(H207:H210)</f>
        <v>14.78</v>
      </c>
      <c r="I211" s="54">
        <f t="shared" si="23"/>
        <v>125.6</v>
      </c>
      <c r="J211" s="54">
        <f t="shared" si="23"/>
        <v>711.28</v>
      </c>
      <c r="K211" s="54">
        <f t="shared" si="23"/>
        <v>0.16999999999999998</v>
      </c>
      <c r="L211" s="54">
        <f t="shared" si="23"/>
        <v>12.15</v>
      </c>
      <c r="M211" s="54">
        <f t="shared" si="23"/>
        <v>23.630000000000003</v>
      </c>
      <c r="N211" s="54">
        <f t="shared" si="23"/>
        <v>2.94</v>
      </c>
      <c r="O211" s="54">
        <f t="shared" si="23"/>
        <v>195.87</v>
      </c>
      <c r="P211" s="54">
        <f t="shared" si="23"/>
        <v>271.57</v>
      </c>
      <c r="Q211" s="54">
        <f t="shared" si="23"/>
        <v>68.710000000000008</v>
      </c>
      <c r="R211" s="54">
        <f t="shared" si="23"/>
        <v>4.6300000000000008</v>
      </c>
    </row>
    <row r="212" spans="1:18" ht="20.100000000000001" customHeight="1">
      <c r="A212" s="132" t="s">
        <v>27</v>
      </c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</row>
    <row r="213" spans="1:18" ht="19.5" customHeight="1">
      <c r="A213" s="51" t="s">
        <v>147</v>
      </c>
      <c r="B213" s="126" t="s">
        <v>174</v>
      </c>
      <c r="C213" s="126"/>
      <c r="D213" s="126"/>
      <c r="E213" s="51">
        <v>100</v>
      </c>
      <c r="F213" s="51">
        <v>11</v>
      </c>
      <c r="G213" s="49">
        <v>1.27</v>
      </c>
      <c r="H213" s="49">
        <v>7.18</v>
      </c>
      <c r="I213" s="49">
        <v>7.24</v>
      </c>
      <c r="J213" s="49">
        <v>98.64</v>
      </c>
      <c r="K213" s="49">
        <v>0.05</v>
      </c>
      <c r="L213" s="49">
        <v>3.57</v>
      </c>
      <c r="M213" s="52"/>
      <c r="N213" s="49">
        <v>2.79</v>
      </c>
      <c r="O213" s="49">
        <v>18.309999999999999</v>
      </c>
      <c r="P213" s="49">
        <v>38.380000000000003</v>
      </c>
      <c r="Q213" s="49">
        <v>3.65</v>
      </c>
      <c r="R213" s="49">
        <v>0.5</v>
      </c>
    </row>
    <row r="214" spans="1:18" ht="20.100000000000001" customHeight="1">
      <c r="A214" s="75" t="s">
        <v>165</v>
      </c>
      <c r="B214" s="126" t="s">
        <v>63</v>
      </c>
      <c r="C214" s="126"/>
      <c r="D214" s="126"/>
      <c r="E214" s="52" t="s">
        <v>95</v>
      </c>
      <c r="F214" s="52">
        <v>17</v>
      </c>
      <c r="G214" s="56">
        <v>4.0999999999999996</v>
      </c>
      <c r="H214" s="51">
        <v>5.8</v>
      </c>
      <c r="I214" s="51">
        <v>16.7</v>
      </c>
      <c r="J214" s="51">
        <v>135.55000000000001</v>
      </c>
      <c r="K214" s="51">
        <v>0.1</v>
      </c>
      <c r="L214" s="51">
        <v>6.02</v>
      </c>
      <c r="M214" s="51">
        <v>0.3</v>
      </c>
      <c r="N214" s="51">
        <v>1.8</v>
      </c>
      <c r="O214" s="51">
        <v>56.3</v>
      </c>
      <c r="P214" s="51">
        <v>103</v>
      </c>
      <c r="Q214" s="51">
        <v>34</v>
      </c>
      <c r="R214" s="51">
        <v>1.7</v>
      </c>
    </row>
    <row r="215" spans="1:18" ht="20.100000000000001" customHeight="1">
      <c r="A215" s="75" t="s">
        <v>166</v>
      </c>
      <c r="B215" s="126" t="s">
        <v>64</v>
      </c>
      <c r="C215" s="126"/>
      <c r="D215" s="126"/>
      <c r="E215" s="52" t="s">
        <v>54</v>
      </c>
      <c r="F215" s="52">
        <v>24</v>
      </c>
      <c r="G215" s="56">
        <v>11.2</v>
      </c>
      <c r="H215" s="51">
        <v>10.199999999999999</v>
      </c>
      <c r="I215" s="51">
        <v>9.6999999999999993</v>
      </c>
      <c r="J215" s="51">
        <v>286</v>
      </c>
      <c r="K215" s="51">
        <v>0.1</v>
      </c>
      <c r="L215" s="51">
        <v>1.3</v>
      </c>
      <c r="M215" s="52">
        <v>0</v>
      </c>
      <c r="N215" s="51">
        <v>4.5999999999999996</v>
      </c>
      <c r="O215" s="51">
        <v>26.1</v>
      </c>
      <c r="P215" s="51">
        <v>122</v>
      </c>
      <c r="Q215" s="51">
        <v>18.7</v>
      </c>
      <c r="R215" s="51">
        <v>2.8</v>
      </c>
    </row>
    <row r="216" spans="1:18" ht="20.100000000000001" customHeight="1">
      <c r="A216" s="75" t="s">
        <v>130</v>
      </c>
      <c r="B216" s="126" t="s">
        <v>52</v>
      </c>
      <c r="C216" s="126"/>
      <c r="D216" s="126"/>
      <c r="E216" s="51">
        <v>180</v>
      </c>
      <c r="F216" s="51">
        <v>10</v>
      </c>
      <c r="G216" s="56">
        <v>4.3</v>
      </c>
      <c r="H216" s="51">
        <v>5.3</v>
      </c>
      <c r="I216" s="51">
        <v>45</v>
      </c>
      <c r="J216" s="51">
        <v>247</v>
      </c>
      <c r="K216" s="51">
        <v>0.1</v>
      </c>
      <c r="L216" s="52">
        <v>0</v>
      </c>
      <c r="M216" s="52">
        <v>0.04</v>
      </c>
      <c r="N216" s="52">
        <v>0.4</v>
      </c>
      <c r="O216" s="51">
        <v>16.600000000000001</v>
      </c>
      <c r="P216" s="51">
        <v>103.7</v>
      </c>
      <c r="Q216" s="51">
        <v>34.6</v>
      </c>
      <c r="R216" s="51">
        <v>0.8</v>
      </c>
    </row>
    <row r="217" spans="1:18" ht="20.100000000000001" customHeight="1">
      <c r="A217" s="75" t="s">
        <v>167</v>
      </c>
      <c r="B217" s="126" t="s">
        <v>65</v>
      </c>
      <c r="C217" s="126"/>
      <c r="D217" s="126"/>
      <c r="E217" s="51">
        <v>200</v>
      </c>
      <c r="F217" s="51">
        <v>3</v>
      </c>
      <c r="G217" s="56">
        <v>1</v>
      </c>
      <c r="H217" s="51">
        <v>0.1</v>
      </c>
      <c r="I217" s="51">
        <v>34.1</v>
      </c>
      <c r="J217" s="51">
        <v>141.21</v>
      </c>
      <c r="K217" s="51">
        <v>0</v>
      </c>
      <c r="L217" s="51">
        <v>51.6</v>
      </c>
      <c r="M217" s="52">
        <v>0</v>
      </c>
      <c r="N217" s="52">
        <v>0</v>
      </c>
      <c r="O217" s="51">
        <v>32</v>
      </c>
      <c r="P217" s="51">
        <v>29.2</v>
      </c>
      <c r="Q217" s="51">
        <v>21</v>
      </c>
      <c r="R217" s="51">
        <v>0.6</v>
      </c>
    </row>
    <row r="218" spans="1:18" ht="20.100000000000001" customHeight="1">
      <c r="A218" s="2" t="s">
        <v>33</v>
      </c>
      <c r="B218" s="149" t="s">
        <v>41</v>
      </c>
      <c r="C218" s="149"/>
      <c r="D218" s="149"/>
      <c r="E218" s="3">
        <v>70</v>
      </c>
      <c r="F218" s="3">
        <v>3</v>
      </c>
      <c r="G218" s="76">
        <v>4.9000000000000004</v>
      </c>
      <c r="H218" s="3">
        <v>2</v>
      </c>
      <c r="I218" s="3">
        <v>25.3</v>
      </c>
      <c r="J218" s="3">
        <v>135</v>
      </c>
      <c r="K218" s="2">
        <v>0.2</v>
      </c>
      <c r="L218" s="2">
        <v>0</v>
      </c>
      <c r="M218" s="2">
        <v>0</v>
      </c>
      <c r="N218" s="2">
        <v>1.2</v>
      </c>
      <c r="O218" s="2">
        <v>7.9</v>
      </c>
      <c r="P218" s="2">
        <v>8.3000000000000007</v>
      </c>
      <c r="Q218" s="2">
        <v>46.2</v>
      </c>
      <c r="R218" s="7">
        <v>1.9</v>
      </c>
    </row>
    <row r="219" spans="1:18" ht="20.100000000000001" customHeight="1">
      <c r="A219" s="132" t="s">
        <v>28</v>
      </c>
      <c r="B219" s="132"/>
      <c r="C219" s="132"/>
      <c r="D219" s="132"/>
      <c r="E219" s="132"/>
      <c r="F219" s="102">
        <f>SUM(F213:F218)</f>
        <v>68</v>
      </c>
      <c r="G219" s="54">
        <f>SUM(G213:G218)</f>
        <v>26.770000000000003</v>
      </c>
      <c r="H219" s="54">
        <f t="shared" ref="H219:R219" si="24">SUM(H213:H218)</f>
        <v>30.580000000000002</v>
      </c>
      <c r="I219" s="54">
        <f t="shared" si="24"/>
        <v>138.04000000000002</v>
      </c>
      <c r="J219" s="54">
        <f t="shared" si="24"/>
        <v>1043.4000000000001</v>
      </c>
      <c r="K219" s="54">
        <f t="shared" si="24"/>
        <v>0.55000000000000004</v>
      </c>
      <c r="L219" s="54">
        <f t="shared" si="24"/>
        <v>62.49</v>
      </c>
      <c r="M219" s="54">
        <f t="shared" si="24"/>
        <v>0.33999999999999997</v>
      </c>
      <c r="N219" s="54">
        <f t="shared" si="24"/>
        <v>10.79</v>
      </c>
      <c r="O219" s="54">
        <f t="shared" si="24"/>
        <v>157.21</v>
      </c>
      <c r="P219" s="54">
        <f t="shared" si="24"/>
        <v>404.58</v>
      </c>
      <c r="Q219" s="54">
        <f t="shared" si="24"/>
        <v>158.14999999999998</v>
      </c>
      <c r="R219" s="54">
        <f t="shared" si="24"/>
        <v>8.2999999999999989</v>
      </c>
    </row>
    <row r="220" spans="1:18" ht="20.100000000000001" customHeight="1">
      <c r="A220" s="144" t="s">
        <v>29</v>
      </c>
      <c r="B220" s="144"/>
      <c r="C220" s="144"/>
      <c r="D220" s="144"/>
      <c r="E220" s="144"/>
      <c r="F220" s="110">
        <f>F219+F211</f>
        <v>108</v>
      </c>
      <c r="G220" s="62">
        <f>G219+G211</f>
        <v>45.35</v>
      </c>
      <c r="H220" s="62">
        <f t="shared" ref="H220:R220" si="25">H219+H211</f>
        <v>45.36</v>
      </c>
      <c r="I220" s="62">
        <f t="shared" si="25"/>
        <v>263.64</v>
      </c>
      <c r="J220" s="62">
        <f t="shared" si="25"/>
        <v>1754.68</v>
      </c>
      <c r="K220" s="62">
        <f t="shared" si="25"/>
        <v>0.72</v>
      </c>
      <c r="L220" s="62">
        <f t="shared" si="25"/>
        <v>74.64</v>
      </c>
      <c r="M220" s="62">
        <f t="shared" si="25"/>
        <v>23.970000000000002</v>
      </c>
      <c r="N220" s="62">
        <f t="shared" si="25"/>
        <v>13.729999999999999</v>
      </c>
      <c r="O220" s="62">
        <f t="shared" si="25"/>
        <v>353.08000000000004</v>
      </c>
      <c r="P220" s="62">
        <f t="shared" si="25"/>
        <v>676.15</v>
      </c>
      <c r="Q220" s="62">
        <f t="shared" si="25"/>
        <v>226.85999999999999</v>
      </c>
      <c r="R220" s="62">
        <f t="shared" si="25"/>
        <v>12.93</v>
      </c>
    </row>
    <row r="221" spans="1:18" ht="11.1" customHeight="1">
      <c r="A221" s="121" t="s">
        <v>0</v>
      </c>
      <c r="B221" s="121"/>
      <c r="C221" s="121"/>
      <c r="D221" s="121"/>
      <c r="E221" s="121"/>
      <c r="F221" s="121"/>
      <c r="G221" s="121"/>
      <c r="H221" s="121"/>
      <c r="I221" s="121"/>
      <c r="J221" s="122" t="s">
        <v>105</v>
      </c>
      <c r="K221" s="122"/>
      <c r="L221" s="122"/>
      <c r="M221" s="122"/>
      <c r="N221" s="122"/>
      <c r="O221" s="122"/>
      <c r="P221" s="122"/>
      <c r="Q221" s="122"/>
      <c r="R221" s="122"/>
    </row>
    <row r="222" spans="1:18" ht="55.5" customHeight="1">
      <c r="A222" s="145" t="s">
        <v>182</v>
      </c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</row>
    <row r="223" spans="1:18" ht="20.100000000000001" customHeight="1">
      <c r="A223" s="25"/>
      <c r="B223" s="25"/>
      <c r="C223" s="25"/>
      <c r="D223" s="25"/>
      <c r="E223" s="25"/>
      <c r="F223" s="20"/>
      <c r="G223" s="19"/>
      <c r="H223" s="26"/>
      <c r="I223" s="26"/>
      <c r="J223" s="27"/>
      <c r="K223" s="26"/>
      <c r="L223" s="26"/>
      <c r="M223" s="26"/>
      <c r="N223" s="26"/>
      <c r="O223" s="26"/>
      <c r="P223" s="26"/>
      <c r="Q223" s="26"/>
      <c r="R223" s="26"/>
    </row>
    <row r="224" spans="1:18" ht="11.1" customHeight="1">
      <c r="A224" s="14" t="s">
        <v>1</v>
      </c>
      <c r="B224" s="15"/>
      <c r="C224" s="13"/>
      <c r="D224" s="13"/>
      <c r="E224" s="13"/>
      <c r="F224" s="106"/>
      <c r="G224" s="117" t="s">
        <v>2</v>
      </c>
      <c r="H224" s="117"/>
      <c r="I224" s="13" t="s">
        <v>34</v>
      </c>
      <c r="J224" s="13"/>
      <c r="K224" s="13"/>
      <c r="L224" s="118" t="s">
        <v>4</v>
      </c>
      <c r="M224" s="118"/>
      <c r="N224" s="13"/>
      <c r="O224" s="13"/>
      <c r="P224" s="13"/>
      <c r="Q224" s="13"/>
      <c r="R224" s="13"/>
    </row>
    <row r="225" spans="1:18" ht="15" customHeight="1">
      <c r="A225" s="12"/>
      <c r="B225" s="13"/>
      <c r="C225" s="13"/>
      <c r="D225" s="13"/>
      <c r="E225" s="13"/>
      <c r="F225" s="106"/>
      <c r="G225" s="117" t="s">
        <v>5</v>
      </c>
      <c r="H225" s="117"/>
      <c r="I225" s="16">
        <v>2</v>
      </c>
      <c r="J225" s="13"/>
      <c r="K225" s="13"/>
      <c r="L225" s="118" t="s">
        <v>6</v>
      </c>
      <c r="M225" s="118"/>
      <c r="N225" s="148" t="s">
        <v>104</v>
      </c>
      <c r="O225" s="148"/>
      <c r="P225" s="148"/>
      <c r="Q225" s="13"/>
      <c r="R225" s="13"/>
    </row>
    <row r="226" spans="1:18" ht="29.25" customHeight="1">
      <c r="A226" s="135" t="s">
        <v>7</v>
      </c>
      <c r="B226" s="137" t="s">
        <v>8</v>
      </c>
      <c r="C226" s="138"/>
      <c r="D226" s="139"/>
      <c r="E226" s="135" t="s">
        <v>9</v>
      </c>
      <c r="F226" s="135" t="s">
        <v>183</v>
      </c>
      <c r="G226" s="127" t="s">
        <v>10</v>
      </c>
      <c r="H226" s="128"/>
      <c r="I226" s="129"/>
      <c r="J226" s="133" t="s">
        <v>11</v>
      </c>
      <c r="K226" s="127" t="s">
        <v>12</v>
      </c>
      <c r="L226" s="128"/>
      <c r="M226" s="128"/>
      <c r="N226" s="129"/>
      <c r="O226" s="127" t="s">
        <v>13</v>
      </c>
      <c r="P226" s="128"/>
      <c r="Q226" s="128"/>
      <c r="R226" s="129"/>
    </row>
    <row r="227" spans="1:18" ht="32.25" customHeight="1">
      <c r="A227" s="136"/>
      <c r="B227" s="140"/>
      <c r="C227" s="141"/>
      <c r="D227" s="142"/>
      <c r="E227" s="136"/>
      <c r="F227" s="136"/>
      <c r="G227" s="85" t="s">
        <v>14</v>
      </c>
      <c r="H227" s="85" t="s">
        <v>15</v>
      </c>
      <c r="I227" s="85" t="s">
        <v>16</v>
      </c>
      <c r="J227" s="134"/>
      <c r="K227" s="85" t="s">
        <v>17</v>
      </c>
      <c r="L227" s="85" t="s">
        <v>18</v>
      </c>
      <c r="M227" s="85" t="s">
        <v>19</v>
      </c>
      <c r="N227" s="85" t="s">
        <v>20</v>
      </c>
      <c r="O227" s="85" t="s">
        <v>21</v>
      </c>
      <c r="P227" s="85" t="s">
        <v>22</v>
      </c>
      <c r="Q227" s="85" t="s">
        <v>23</v>
      </c>
      <c r="R227" s="43" t="s">
        <v>24</v>
      </c>
    </row>
    <row r="228" spans="1:18" ht="20.100000000000001" customHeight="1">
      <c r="A228" s="218">
        <v>1</v>
      </c>
      <c r="B228" s="219">
        <v>2</v>
      </c>
      <c r="C228" s="220"/>
      <c r="D228" s="221"/>
      <c r="E228" s="218">
        <v>3</v>
      </c>
      <c r="F228" s="218">
        <v>4</v>
      </c>
      <c r="G228" s="218">
        <v>5</v>
      </c>
      <c r="H228" s="218">
        <v>6</v>
      </c>
      <c r="I228" s="218">
        <v>7</v>
      </c>
      <c r="J228" s="218">
        <v>8</v>
      </c>
      <c r="K228" s="218">
        <v>9</v>
      </c>
      <c r="L228" s="218">
        <v>10</v>
      </c>
      <c r="M228" s="218">
        <v>11</v>
      </c>
      <c r="N228" s="218">
        <v>12</v>
      </c>
      <c r="O228" s="218">
        <v>13</v>
      </c>
      <c r="P228" s="218">
        <v>14</v>
      </c>
      <c r="Q228" s="218">
        <v>15</v>
      </c>
      <c r="R228" s="218">
        <v>16</v>
      </c>
    </row>
    <row r="229" spans="1:18" ht="20.100000000000001" customHeight="1">
      <c r="A229" s="130" t="s">
        <v>25</v>
      </c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</row>
    <row r="230" spans="1:18" ht="20.100000000000001" customHeight="1">
      <c r="A230" s="65" t="s">
        <v>114</v>
      </c>
      <c r="B230" s="131" t="s">
        <v>66</v>
      </c>
      <c r="C230" s="131"/>
      <c r="D230" s="131"/>
      <c r="E230" s="64" t="s">
        <v>38</v>
      </c>
      <c r="F230" s="64">
        <v>9</v>
      </c>
      <c r="G230" s="70">
        <v>8.6999999999999993</v>
      </c>
      <c r="H230" s="65">
        <v>8.1999999999999993</v>
      </c>
      <c r="I230" s="65">
        <v>34.5</v>
      </c>
      <c r="J230" s="65">
        <v>290.74</v>
      </c>
      <c r="K230" s="65">
        <v>0.2</v>
      </c>
      <c r="L230" s="64">
        <v>1.3</v>
      </c>
      <c r="M230" s="65">
        <v>0</v>
      </c>
      <c r="N230" s="64">
        <v>0.2</v>
      </c>
      <c r="O230" s="65">
        <v>136.19999999999999</v>
      </c>
      <c r="P230" s="65">
        <v>184.3</v>
      </c>
      <c r="Q230" s="72">
        <v>47.6</v>
      </c>
      <c r="R230" s="69">
        <v>2</v>
      </c>
    </row>
    <row r="231" spans="1:18" ht="20.100000000000001" customHeight="1">
      <c r="A231" s="52" t="s">
        <v>33</v>
      </c>
      <c r="B231" s="126" t="s">
        <v>173</v>
      </c>
      <c r="C231" s="126"/>
      <c r="D231" s="126"/>
      <c r="E231" s="51">
        <v>50</v>
      </c>
      <c r="F231" s="51">
        <v>10</v>
      </c>
      <c r="G231" s="73">
        <v>4.8</v>
      </c>
      <c r="H231" s="53">
        <v>7.2</v>
      </c>
      <c r="I231" s="53">
        <v>11.5</v>
      </c>
      <c r="J231" s="74">
        <v>144</v>
      </c>
      <c r="K231" s="74">
        <v>0.1</v>
      </c>
      <c r="L231" s="74">
        <v>0</v>
      </c>
      <c r="M231" s="74">
        <v>0</v>
      </c>
      <c r="N231" s="74">
        <v>0.62</v>
      </c>
      <c r="O231" s="74">
        <v>15.7</v>
      </c>
      <c r="P231" s="74">
        <v>72.3</v>
      </c>
      <c r="Q231" s="74">
        <v>14.9</v>
      </c>
      <c r="R231" s="74">
        <v>1.1000000000000001</v>
      </c>
    </row>
    <row r="232" spans="1:18" ht="20.100000000000001" customHeight="1">
      <c r="A232" s="52" t="s">
        <v>33</v>
      </c>
      <c r="B232" s="126" t="s">
        <v>50</v>
      </c>
      <c r="C232" s="126"/>
      <c r="D232" s="126"/>
      <c r="E232" s="51">
        <v>40</v>
      </c>
      <c r="F232" s="51">
        <v>4</v>
      </c>
      <c r="G232" s="87">
        <v>3.16</v>
      </c>
      <c r="H232" s="52">
        <v>0.4</v>
      </c>
      <c r="I232" s="52">
        <v>19.3</v>
      </c>
      <c r="J232" s="52">
        <v>94.4</v>
      </c>
      <c r="K232" s="52">
        <v>7.0000000000000007E-2</v>
      </c>
      <c r="L232" s="52">
        <v>0</v>
      </c>
      <c r="M232" s="52">
        <v>0</v>
      </c>
      <c r="N232" s="52">
        <v>0.3</v>
      </c>
      <c r="O232" s="52">
        <v>9.1999999999999993</v>
      </c>
      <c r="P232" s="52">
        <v>34.799999999999997</v>
      </c>
      <c r="Q232" s="52">
        <v>13.2</v>
      </c>
      <c r="R232" s="52">
        <v>0.8</v>
      </c>
    </row>
    <row r="233" spans="1:18" ht="20.100000000000001" customHeight="1">
      <c r="A233" s="51" t="s">
        <v>123</v>
      </c>
      <c r="B233" s="126" t="s">
        <v>45</v>
      </c>
      <c r="C233" s="126"/>
      <c r="D233" s="126"/>
      <c r="E233" s="52" t="s">
        <v>38</v>
      </c>
      <c r="F233" s="52">
        <v>5</v>
      </c>
      <c r="G233" s="56">
        <v>0.3</v>
      </c>
      <c r="H233" s="51">
        <v>0</v>
      </c>
      <c r="I233" s="51">
        <v>15.2</v>
      </c>
      <c r="J233" s="51">
        <v>61</v>
      </c>
      <c r="K233" s="51">
        <v>0</v>
      </c>
      <c r="L233" s="51">
        <v>3</v>
      </c>
      <c r="M233" s="51">
        <v>0</v>
      </c>
      <c r="N233" s="52">
        <v>0</v>
      </c>
      <c r="O233" s="51">
        <v>7.4</v>
      </c>
      <c r="P233" s="51">
        <v>9</v>
      </c>
      <c r="Q233" s="51">
        <v>5</v>
      </c>
      <c r="R233" s="51">
        <v>0.1</v>
      </c>
    </row>
    <row r="234" spans="1:18" ht="20.100000000000001" customHeight="1">
      <c r="A234" s="52" t="s">
        <v>33</v>
      </c>
      <c r="B234" s="126" t="s">
        <v>101</v>
      </c>
      <c r="C234" s="126"/>
      <c r="D234" s="126"/>
      <c r="E234" s="51">
        <v>100</v>
      </c>
      <c r="F234" s="51">
        <v>12</v>
      </c>
      <c r="G234" s="77">
        <v>0.4</v>
      </c>
      <c r="H234" s="52">
        <v>0.4</v>
      </c>
      <c r="I234" s="52">
        <v>9.8000000000000007</v>
      </c>
      <c r="J234" s="52">
        <v>47</v>
      </c>
      <c r="K234" s="51">
        <v>0</v>
      </c>
      <c r="L234" s="52">
        <v>10</v>
      </c>
      <c r="M234" s="52">
        <v>0</v>
      </c>
      <c r="N234" s="52">
        <v>0.6</v>
      </c>
      <c r="O234" s="52">
        <v>16</v>
      </c>
      <c r="P234" s="52">
        <v>11</v>
      </c>
      <c r="Q234" s="52">
        <v>8</v>
      </c>
      <c r="R234" s="52">
        <v>2.2000000000000002</v>
      </c>
    </row>
    <row r="235" spans="1:18" ht="20.100000000000001" customHeight="1">
      <c r="A235" s="132" t="s">
        <v>26</v>
      </c>
      <c r="B235" s="132"/>
      <c r="C235" s="132"/>
      <c r="D235" s="132"/>
      <c r="E235" s="132"/>
      <c r="F235" s="103">
        <f>SUM(F230:F234)</f>
        <v>40</v>
      </c>
      <c r="G235" s="56">
        <f>SUM(G230:G234)</f>
        <v>17.36</v>
      </c>
      <c r="H235" s="56">
        <f t="shared" ref="H235:R235" si="26">SUM(H230:H234)</f>
        <v>16.2</v>
      </c>
      <c r="I235" s="56">
        <f t="shared" si="26"/>
        <v>90.3</v>
      </c>
      <c r="J235" s="56">
        <f t="shared" si="26"/>
        <v>637.14</v>
      </c>
      <c r="K235" s="56">
        <f t="shared" si="26"/>
        <v>0.37000000000000005</v>
      </c>
      <c r="L235" s="56">
        <f t="shared" si="26"/>
        <v>14.3</v>
      </c>
      <c r="M235" s="56">
        <f t="shared" si="26"/>
        <v>0</v>
      </c>
      <c r="N235" s="56">
        <f t="shared" si="26"/>
        <v>1.7200000000000002</v>
      </c>
      <c r="O235" s="56">
        <f t="shared" si="26"/>
        <v>184.49999999999997</v>
      </c>
      <c r="P235" s="56">
        <f t="shared" si="26"/>
        <v>311.40000000000003</v>
      </c>
      <c r="Q235" s="56">
        <f t="shared" si="26"/>
        <v>88.7</v>
      </c>
      <c r="R235" s="56">
        <f t="shared" si="26"/>
        <v>6.2</v>
      </c>
    </row>
    <row r="236" spans="1:18" ht="20.100000000000001" customHeight="1">
      <c r="A236" s="132" t="s">
        <v>27</v>
      </c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</row>
    <row r="237" spans="1:18" ht="20.100000000000001" customHeight="1">
      <c r="A237" s="51" t="s">
        <v>168</v>
      </c>
      <c r="B237" s="126" t="s">
        <v>67</v>
      </c>
      <c r="C237" s="126"/>
      <c r="D237" s="126"/>
      <c r="E237" s="51">
        <v>100</v>
      </c>
      <c r="F237" s="51">
        <v>5</v>
      </c>
      <c r="G237" s="56">
        <v>4.4000000000000004</v>
      </c>
      <c r="H237" s="51">
        <v>18.7</v>
      </c>
      <c r="I237" s="51">
        <v>7.2</v>
      </c>
      <c r="J237" s="51">
        <v>215.36</v>
      </c>
      <c r="K237" s="51">
        <v>0</v>
      </c>
      <c r="L237" s="51">
        <v>7.6</v>
      </c>
      <c r="M237" s="51">
        <v>24</v>
      </c>
      <c r="N237" s="51">
        <v>6.6</v>
      </c>
      <c r="O237" s="51">
        <v>140.30000000000001</v>
      </c>
      <c r="P237" s="51">
        <v>144.9</v>
      </c>
      <c r="Q237" s="51">
        <v>21.9</v>
      </c>
      <c r="R237" s="51">
        <v>1.2</v>
      </c>
    </row>
    <row r="238" spans="1:18" ht="20.100000000000001" customHeight="1">
      <c r="A238" s="51" t="s">
        <v>169</v>
      </c>
      <c r="B238" s="126" t="s">
        <v>68</v>
      </c>
      <c r="C238" s="126"/>
      <c r="D238" s="126"/>
      <c r="E238" s="52" t="s">
        <v>98</v>
      </c>
      <c r="F238" s="52">
        <v>12</v>
      </c>
      <c r="G238" s="56">
        <v>6.9</v>
      </c>
      <c r="H238" s="51">
        <v>9.6999999999999993</v>
      </c>
      <c r="I238" s="51">
        <v>18.3</v>
      </c>
      <c r="J238" s="51">
        <v>187.8</v>
      </c>
      <c r="K238" s="51">
        <v>0.1</v>
      </c>
      <c r="L238" s="51">
        <v>7.9</v>
      </c>
      <c r="M238" s="52">
        <v>0.2</v>
      </c>
      <c r="N238" s="52">
        <v>0.3</v>
      </c>
      <c r="O238" s="51">
        <v>35.200000000000003</v>
      </c>
      <c r="P238" s="51">
        <v>89.6</v>
      </c>
      <c r="Q238" s="51">
        <v>28.6</v>
      </c>
      <c r="R238" s="51">
        <v>1.2</v>
      </c>
    </row>
    <row r="239" spans="1:18" ht="20.100000000000001" customHeight="1">
      <c r="A239" s="53" t="s">
        <v>179</v>
      </c>
      <c r="B239" s="143" t="s">
        <v>180</v>
      </c>
      <c r="C239" s="143"/>
      <c r="D239" s="143"/>
      <c r="E239" s="53" t="s">
        <v>73</v>
      </c>
      <c r="F239" s="53">
        <v>30</v>
      </c>
      <c r="G239" s="73">
        <v>17.5</v>
      </c>
      <c r="H239" s="53">
        <v>12.4</v>
      </c>
      <c r="I239" s="53">
        <v>27</v>
      </c>
      <c r="J239" s="53">
        <v>194</v>
      </c>
      <c r="K239" s="51">
        <v>0.06</v>
      </c>
      <c r="L239" s="51">
        <v>9</v>
      </c>
      <c r="M239" s="59">
        <v>0.08</v>
      </c>
      <c r="N239" s="51">
        <v>2.4</v>
      </c>
      <c r="O239" s="51">
        <v>41</v>
      </c>
      <c r="P239" s="51">
        <v>144</v>
      </c>
      <c r="Q239" s="51">
        <v>19</v>
      </c>
      <c r="R239" s="51">
        <v>1</v>
      </c>
    </row>
    <row r="240" spans="1:18" ht="20.100000000000001" customHeight="1">
      <c r="A240" s="51" t="s">
        <v>122</v>
      </c>
      <c r="B240" s="126" t="s">
        <v>44</v>
      </c>
      <c r="C240" s="126"/>
      <c r="D240" s="126"/>
      <c r="E240" s="51">
        <v>180</v>
      </c>
      <c r="F240" s="51">
        <v>15</v>
      </c>
      <c r="G240" s="56">
        <v>4</v>
      </c>
      <c r="H240" s="51">
        <v>6.3</v>
      </c>
      <c r="I240" s="51">
        <v>26.5</v>
      </c>
      <c r="J240" s="51">
        <v>178.59</v>
      </c>
      <c r="K240" s="51">
        <v>0.2</v>
      </c>
      <c r="L240" s="51">
        <v>6.8</v>
      </c>
      <c r="M240" s="52">
        <v>0.05</v>
      </c>
      <c r="N240" s="52">
        <v>0.3</v>
      </c>
      <c r="O240" s="51">
        <v>62.7</v>
      </c>
      <c r="P240" s="51">
        <v>113</v>
      </c>
      <c r="Q240" s="51">
        <v>38.700000000000003</v>
      </c>
      <c r="R240" s="51">
        <v>1.5</v>
      </c>
    </row>
    <row r="241" spans="1:19" ht="20.100000000000001" customHeight="1">
      <c r="A241" s="51" t="s">
        <v>120</v>
      </c>
      <c r="B241" s="126" t="s">
        <v>40</v>
      </c>
      <c r="C241" s="126"/>
      <c r="D241" s="126"/>
      <c r="E241" s="51">
        <v>200</v>
      </c>
      <c r="F241" s="51">
        <v>3</v>
      </c>
      <c r="G241" s="56">
        <v>0.6</v>
      </c>
      <c r="H241" s="52">
        <v>0.1</v>
      </c>
      <c r="I241" s="51">
        <v>35.700000000000003</v>
      </c>
      <c r="J241" s="51">
        <v>131</v>
      </c>
      <c r="K241" s="52">
        <v>0.02</v>
      </c>
      <c r="L241" s="52">
        <v>51.4</v>
      </c>
      <c r="M241" s="52">
        <v>0.01</v>
      </c>
      <c r="N241" s="52">
        <v>0.5</v>
      </c>
      <c r="O241" s="52">
        <v>21</v>
      </c>
      <c r="P241" s="52">
        <v>23</v>
      </c>
      <c r="Q241" s="52">
        <v>16</v>
      </c>
      <c r="R241" s="52">
        <v>0.7</v>
      </c>
    </row>
    <row r="242" spans="1:19" ht="20.100000000000001" customHeight="1">
      <c r="A242" s="2" t="s">
        <v>33</v>
      </c>
      <c r="B242" s="149" t="s">
        <v>41</v>
      </c>
      <c r="C242" s="149"/>
      <c r="D242" s="149"/>
      <c r="E242" s="3">
        <v>70</v>
      </c>
      <c r="F242" s="3">
        <v>3</v>
      </c>
      <c r="G242" s="76">
        <v>4.9000000000000004</v>
      </c>
      <c r="H242" s="3">
        <v>2</v>
      </c>
      <c r="I242" s="3">
        <v>25.3</v>
      </c>
      <c r="J242" s="3">
        <v>135</v>
      </c>
      <c r="K242" s="2">
        <v>0.2</v>
      </c>
      <c r="L242" s="2">
        <v>0</v>
      </c>
      <c r="M242" s="2">
        <v>0</v>
      </c>
      <c r="N242" s="2">
        <v>1.2</v>
      </c>
      <c r="O242" s="2">
        <v>7.9</v>
      </c>
      <c r="P242" s="2">
        <v>8.3000000000000007</v>
      </c>
      <c r="Q242" s="2">
        <v>46.2</v>
      </c>
      <c r="R242" s="7">
        <v>1.9</v>
      </c>
    </row>
    <row r="243" spans="1:19" ht="20.100000000000001" customHeight="1">
      <c r="A243" s="132" t="s">
        <v>28</v>
      </c>
      <c r="B243" s="132"/>
      <c r="C243" s="132"/>
      <c r="D243" s="132"/>
      <c r="E243" s="132"/>
      <c r="F243" s="102">
        <f>SUM(F237:F242)</f>
        <v>68</v>
      </c>
      <c r="G243" s="56">
        <f>SUM(G237:G242)</f>
        <v>38.299999999999997</v>
      </c>
      <c r="H243" s="56">
        <f t="shared" ref="H243:R243" si="27">SUM(H237:H242)</f>
        <v>49.199999999999996</v>
      </c>
      <c r="I243" s="56">
        <f t="shared" si="27"/>
        <v>140</v>
      </c>
      <c r="J243" s="56">
        <f t="shared" si="27"/>
        <v>1041.75</v>
      </c>
      <c r="K243" s="56">
        <f t="shared" si="27"/>
        <v>0.58000000000000007</v>
      </c>
      <c r="L243" s="56">
        <f t="shared" si="27"/>
        <v>82.7</v>
      </c>
      <c r="M243" s="56">
        <f t="shared" si="27"/>
        <v>24.34</v>
      </c>
      <c r="N243" s="56">
        <f t="shared" si="27"/>
        <v>11.299999999999999</v>
      </c>
      <c r="O243" s="56">
        <f t="shared" si="27"/>
        <v>308.09999999999997</v>
      </c>
      <c r="P243" s="56">
        <f t="shared" si="27"/>
        <v>522.79999999999995</v>
      </c>
      <c r="Q243" s="56">
        <f t="shared" si="27"/>
        <v>170.4</v>
      </c>
      <c r="R243" s="56">
        <f t="shared" si="27"/>
        <v>7.5</v>
      </c>
    </row>
    <row r="244" spans="1:19" ht="20.100000000000001" customHeight="1">
      <c r="A244" s="165" t="s">
        <v>29</v>
      </c>
      <c r="B244" s="165"/>
      <c r="C244" s="165"/>
      <c r="D244" s="165"/>
      <c r="E244" s="165"/>
      <c r="F244" s="108">
        <f>F243+F235</f>
        <v>108</v>
      </c>
      <c r="G244" s="8">
        <f>G243+G235</f>
        <v>55.66</v>
      </c>
      <c r="H244" s="81">
        <f t="shared" ref="H244:R244" si="28">H243+H235</f>
        <v>65.399999999999991</v>
      </c>
      <c r="I244" s="81">
        <f t="shared" si="28"/>
        <v>230.3</v>
      </c>
      <c r="J244" s="81">
        <f t="shared" si="28"/>
        <v>1678.8899999999999</v>
      </c>
      <c r="K244" s="81">
        <f t="shared" si="28"/>
        <v>0.95000000000000018</v>
      </c>
      <c r="L244" s="81">
        <f t="shared" si="28"/>
        <v>97</v>
      </c>
      <c r="M244" s="81">
        <f t="shared" si="28"/>
        <v>24.34</v>
      </c>
      <c r="N244" s="81">
        <f t="shared" si="28"/>
        <v>13.02</v>
      </c>
      <c r="O244" s="81">
        <f t="shared" si="28"/>
        <v>492.59999999999991</v>
      </c>
      <c r="P244" s="81">
        <f t="shared" si="28"/>
        <v>834.2</v>
      </c>
      <c r="Q244" s="81">
        <f t="shared" si="28"/>
        <v>259.10000000000002</v>
      </c>
      <c r="R244" s="81">
        <f t="shared" si="28"/>
        <v>13.7</v>
      </c>
    </row>
    <row r="245" spans="1:19" ht="11.1" customHeight="1">
      <c r="A245" s="121" t="s">
        <v>0</v>
      </c>
      <c r="B245" s="121"/>
      <c r="C245" s="121"/>
      <c r="D245" s="121"/>
      <c r="E245" s="121"/>
      <c r="F245" s="121"/>
      <c r="G245" s="121"/>
      <c r="H245" s="121"/>
      <c r="I245" s="121"/>
      <c r="J245" s="122" t="s">
        <v>105</v>
      </c>
      <c r="K245" s="122"/>
      <c r="L245" s="122"/>
      <c r="M245" s="122"/>
      <c r="N245" s="122"/>
      <c r="O245" s="122"/>
      <c r="P245" s="122"/>
      <c r="Q245" s="122"/>
      <c r="R245" s="122"/>
    </row>
    <row r="246" spans="1:19" ht="55.5" customHeight="1">
      <c r="A246" s="145" t="s">
        <v>182</v>
      </c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</row>
    <row r="247" spans="1:19" ht="20.100000000000001" customHeight="1">
      <c r="A247" s="25"/>
      <c r="B247" s="25"/>
      <c r="C247" s="25"/>
      <c r="D247" s="25"/>
      <c r="E247" s="25"/>
      <c r="F247" s="20"/>
      <c r="G247" s="19"/>
      <c r="H247" s="26"/>
      <c r="I247" s="26"/>
      <c r="J247" s="27"/>
      <c r="K247" s="26"/>
      <c r="L247" s="26"/>
      <c r="M247" s="26"/>
      <c r="N247" s="26"/>
      <c r="O247" s="26"/>
      <c r="P247" s="26"/>
      <c r="Q247" s="26"/>
      <c r="R247" s="26"/>
    </row>
    <row r="248" spans="1:19" ht="11.1" customHeight="1">
      <c r="A248" s="14" t="s">
        <v>1</v>
      </c>
      <c r="B248" s="15"/>
      <c r="C248" s="13"/>
      <c r="D248" s="13"/>
      <c r="E248" s="13"/>
      <c r="F248" s="106"/>
      <c r="G248" s="117" t="s">
        <v>2</v>
      </c>
      <c r="H248" s="117"/>
      <c r="I248" s="13" t="s">
        <v>35</v>
      </c>
      <c r="J248" s="13"/>
      <c r="K248" s="13"/>
      <c r="L248" s="118" t="s">
        <v>4</v>
      </c>
      <c r="M248" s="118"/>
      <c r="N248" s="13"/>
      <c r="O248" s="13"/>
      <c r="P248" s="13"/>
      <c r="Q248" s="13"/>
      <c r="R248" s="13"/>
    </row>
    <row r="249" spans="1:19" ht="15" customHeight="1">
      <c r="A249" s="12"/>
      <c r="B249" s="13"/>
      <c r="C249" s="13"/>
      <c r="D249" s="13"/>
      <c r="E249" s="13"/>
      <c r="F249" s="106"/>
      <c r="G249" s="117" t="s">
        <v>5</v>
      </c>
      <c r="H249" s="117"/>
      <c r="I249" s="16">
        <v>2</v>
      </c>
      <c r="J249" s="13"/>
      <c r="K249" s="13"/>
      <c r="L249" s="118" t="s">
        <v>6</v>
      </c>
      <c r="M249" s="118"/>
      <c r="N249" s="148" t="s">
        <v>104</v>
      </c>
      <c r="O249" s="148"/>
      <c r="P249" s="148"/>
      <c r="Q249" s="13"/>
      <c r="R249" s="13"/>
    </row>
    <row r="250" spans="1:19" ht="28.5" customHeight="1">
      <c r="A250" s="135" t="s">
        <v>7</v>
      </c>
      <c r="B250" s="137" t="s">
        <v>8</v>
      </c>
      <c r="C250" s="138"/>
      <c r="D250" s="139"/>
      <c r="E250" s="135" t="s">
        <v>9</v>
      </c>
      <c r="F250" s="135" t="s">
        <v>183</v>
      </c>
      <c r="G250" s="127" t="s">
        <v>10</v>
      </c>
      <c r="H250" s="128"/>
      <c r="I250" s="129"/>
      <c r="J250" s="133" t="s">
        <v>11</v>
      </c>
      <c r="K250" s="127" t="s">
        <v>12</v>
      </c>
      <c r="L250" s="128"/>
      <c r="M250" s="128"/>
      <c r="N250" s="129"/>
      <c r="O250" s="127" t="s">
        <v>13</v>
      </c>
      <c r="P250" s="128"/>
      <c r="Q250" s="128"/>
      <c r="R250" s="129"/>
    </row>
    <row r="251" spans="1:19" ht="35.25" customHeight="1">
      <c r="A251" s="136"/>
      <c r="B251" s="140"/>
      <c r="C251" s="141"/>
      <c r="D251" s="142"/>
      <c r="E251" s="136"/>
      <c r="F251" s="136"/>
      <c r="G251" s="85" t="s">
        <v>14</v>
      </c>
      <c r="H251" s="85" t="s">
        <v>15</v>
      </c>
      <c r="I251" s="85" t="s">
        <v>16</v>
      </c>
      <c r="J251" s="134"/>
      <c r="K251" s="85" t="s">
        <v>17</v>
      </c>
      <c r="L251" s="85" t="s">
        <v>18</v>
      </c>
      <c r="M251" s="85" t="s">
        <v>19</v>
      </c>
      <c r="N251" s="85" t="s">
        <v>20</v>
      </c>
      <c r="O251" s="85" t="s">
        <v>21</v>
      </c>
      <c r="P251" s="85" t="s">
        <v>22</v>
      </c>
      <c r="Q251" s="85" t="s">
        <v>23</v>
      </c>
      <c r="R251" s="43" t="s">
        <v>24</v>
      </c>
    </row>
    <row r="252" spans="1:19" ht="20.100000000000001" customHeight="1">
      <c r="A252" s="222">
        <v>1</v>
      </c>
      <c r="B252" s="219">
        <v>2</v>
      </c>
      <c r="C252" s="220"/>
      <c r="D252" s="221"/>
      <c r="E252" s="222">
        <v>3</v>
      </c>
      <c r="F252" s="222">
        <v>4</v>
      </c>
      <c r="G252" s="222">
        <v>5</v>
      </c>
      <c r="H252" s="222">
        <v>6</v>
      </c>
      <c r="I252" s="222">
        <v>7</v>
      </c>
      <c r="J252" s="222">
        <v>8</v>
      </c>
      <c r="K252" s="222">
        <v>9</v>
      </c>
      <c r="L252" s="222">
        <v>10</v>
      </c>
      <c r="M252" s="222">
        <v>11</v>
      </c>
      <c r="N252" s="222">
        <v>12</v>
      </c>
      <c r="O252" s="222">
        <v>13</v>
      </c>
      <c r="P252" s="222">
        <v>14</v>
      </c>
      <c r="Q252" s="222">
        <v>15</v>
      </c>
      <c r="R252" s="222">
        <v>16</v>
      </c>
      <c r="S252" s="223"/>
    </row>
    <row r="253" spans="1:19" ht="20.100000000000001" customHeight="1">
      <c r="A253" s="164">
        <v>9</v>
      </c>
      <c r="B253" s="164"/>
      <c r="C253" s="164"/>
      <c r="D253" s="164"/>
      <c r="E253" s="164"/>
      <c r="F253" s="164"/>
      <c r="G253" s="164"/>
      <c r="H253" s="164"/>
      <c r="I253" s="164"/>
      <c r="J253" s="164"/>
      <c r="K253" s="164"/>
      <c r="L253" s="164"/>
      <c r="M253" s="164"/>
      <c r="N253" s="164"/>
      <c r="O253" s="164"/>
      <c r="P253" s="164"/>
      <c r="Q253" s="164"/>
      <c r="R253" s="164"/>
    </row>
    <row r="254" spans="1:19" ht="20.100000000000001" customHeight="1">
      <c r="A254" s="53" t="s">
        <v>172</v>
      </c>
      <c r="B254" s="147" t="s">
        <v>171</v>
      </c>
      <c r="C254" s="147"/>
      <c r="D254" s="147"/>
      <c r="E254" s="52" t="s">
        <v>84</v>
      </c>
      <c r="F254" s="52">
        <v>9</v>
      </c>
      <c r="G254" s="49">
        <v>11.38</v>
      </c>
      <c r="H254" s="49">
        <v>10.28</v>
      </c>
      <c r="I254" s="49">
        <v>65.3</v>
      </c>
      <c r="J254" s="49">
        <v>399.28</v>
      </c>
      <c r="K254" s="49">
        <v>0.05</v>
      </c>
      <c r="L254" s="49">
        <v>1.1499999999999999</v>
      </c>
      <c r="M254" s="49">
        <v>23.62</v>
      </c>
      <c r="N254" s="49">
        <v>2.04</v>
      </c>
      <c r="O254" s="49">
        <v>47.37</v>
      </c>
      <c r="P254" s="49">
        <v>127.07</v>
      </c>
      <c r="Q254" s="49">
        <v>30.21</v>
      </c>
      <c r="R254" s="49">
        <v>0.53</v>
      </c>
    </row>
    <row r="255" spans="1:19" ht="20.100000000000001" customHeight="1">
      <c r="A255" s="52" t="s">
        <v>33</v>
      </c>
      <c r="B255" s="126" t="s">
        <v>75</v>
      </c>
      <c r="C255" s="126"/>
      <c r="D255" s="126"/>
      <c r="E255" s="51">
        <v>40</v>
      </c>
      <c r="F255" s="51">
        <v>4</v>
      </c>
      <c r="G255" s="55">
        <v>3.16</v>
      </c>
      <c r="H255" s="52">
        <v>0.4</v>
      </c>
      <c r="I255" s="52">
        <v>19.3</v>
      </c>
      <c r="J255" s="52">
        <v>94.4</v>
      </c>
      <c r="K255" s="52">
        <v>7.0000000000000007E-2</v>
      </c>
      <c r="L255" s="52">
        <v>0</v>
      </c>
      <c r="M255" s="52">
        <v>0</v>
      </c>
      <c r="N255" s="52">
        <v>0.3</v>
      </c>
      <c r="O255" s="52">
        <v>9.1999999999999993</v>
      </c>
      <c r="P255" s="52">
        <v>34.799999999999997</v>
      </c>
      <c r="Q255" s="52">
        <v>13.2</v>
      </c>
      <c r="R255" s="52">
        <v>0.8</v>
      </c>
    </row>
    <row r="256" spans="1:19" ht="20.100000000000001" customHeight="1">
      <c r="A256" s="51" t="s">
        <v>115</v>
      </c>
      <c r="B256" s="126" t="s">
        <v>36</v>
      </c>
      <c r="C256" s="126"/>
      <c r="D256" s="126"/>
      <c r="E256" s="51">
        <v>200</v>
      </c>
      <c r="F256" s="51">
        <v>8</v>
      </c>
      <c r="G256" s="56">
        <v>1.5</v>
      </c>
      <c r="H256" s="51">
        <v>1.3</v>
      </c>
      <c r="I256" s="51">
        <v>22.3</v>
      </c>
      <c r="J256" s="52">
        <v>107</v>
      </c>
      <c r="K256" s="52">
        <v>1</v>
      </c>
      <c r="L256" s="52">
        <v>0.01</v>
      </c>
      <c r="M256" s="52">
        <v>0</v>
      </c>
      <c r="N256" s="52">
        <v>0</v>
      </c>
      <c r="O256" s="52">
        <v>61</v>
      </c>
      <c r="P256" s="52">
        <v>45</v>
      </c>
      <c r="Q256" s="52">
        <v>7</v>
      </c>
      <c r="R256" s="52">
        <v>1</v>
      </c>
    </row>
    <row r="257" spans="1:18" ht="20.100000000000001" customHeight="1">
      <c r="A257" s="52" t="s">
        <v>33</v>
      </c>
      <c r="B257" s="126" t="s">
        <v>100</v>
      </c>
      <c r="C257" s="126"/>
      <c r="D257" s="126"/>
      <c r="E257" s="51">
        <v>180</v>
      </c>
      <c r="F257" s="51">
        <v>19</v>
      </c>
      <c r="G257" s="86">
        <v>1.2599999999999998</v>
      </c>
      <c r="H257" s="51">
        <v>0.54</v>
      </c>
      <c r="I257" s="51">
        <v>18.720000000000002</v>
      </c>
      <c r="J257" s="51">
        <v>85.86</v>
      </c>
      <c r="K257" s="51">
        <v>0</v>
      </c>
      <c r="L257" s="51">
        <v>81</v>
      </c>
      <c r="M257" s="51">
        <v>0</v>
      </c>
      <c r="N257" s="52">
        <v>0.36</v>
      </c>
      <c r="O257" s="51">
        <v>55.8</v>
      </c>
      <c r="P257" s="51">
        <v>37.799999999999997</v>
      </c>
      <c r="Q257" s="51">
        <v>21.599999999999998</v>
      </c>
      <c r="R257" s="51">
        <v>0.36</v>
      </c>
    </row>
    <row r="258" spans="1:18" ht="20.100000000000001" customHeight="1">
      <c r="A258" s="132" t="s">
        <v>26</v>
      </c>
      <c r="B258" s="132"/>
      <c r="C258" s="132"/>
      <c r="D258" s="132"/>
      <c r="E258" s="132"/>
      <c r="F258" s="103">
        <f>SUM(F254:F257)</f>
        <v>40</v>
      </c>
      <c r="G258" s="54">
        <f>SUM(G254:G257)</f>
        <v>17.299999999999997</v>
      </c>
      <c r="H258" s="54">
        <f t="shared" ref="H258:R258" si="29">SUM(H254:H257)</f>
        <v>12.52</v>
      </c>
      <c r="I258" s="54">
        <f t="shared" si="29"/>
        <v>125.61999999999999</v>
      </c>
      <c r="J258" s="54">
        <f t="shared" si="29"/>
        <v>686.54</v>
      </c>
      <c r="K258" s="54">
        <f t="shared" si="29"/>
        <v>1.1200000000000001</v>
      </c>
      <c r="L258" s="54">
        <f t="shared" si="29"/>
        <v>82.16</v>
      </c>
      <c r="M258" s="54">
        <f t="shared" si="29"/>
        <v>23.62</v>
      </c>
      <c r="N258" s="54">
        <f t="shared" si="29"/>
        <v>2.6999999999999997</v>
      </c>
      <c r="O258" s="54">
        <f t="shared" si="29"/>
        <v>173.37</v>
      </c>
      <c r="P258" s="54">
        <f t="shared" si="29"/>
        <v>244.67000000000002</v>
      </c>
      <c r="Q258" s="54">
        <f t="shared" si="29"/>
        <v>72.009999999999991</v>
      </c>
      <c r="R258" s="54">
        <f t="shared" si="29"/>
        <v>2.69</v>
      </c>
    </row>
    <row r="259" spans="1:18" ht="20.100000000000001" customHeight="1">
      <c r="A259" s="132" t="s">
        <v>27</v>
      </c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</row>
    <row r="260" spans="1:18" ht="20.100000000000001" customHeight="1">
      <c r="A260" s="51" t="s">
        <v>181</v>
      </c>
      <c r="B260" s="126" t="s">
        <v>175</v>
      </c>
      <c r="C260" s="126"/>
      <c r="D260" s="126"/>
      <c r="E260" s="51">
        <v>100</v>
      </c>
      <c r="F260" s="51">
        <v>12</v>
      </c>
      <c r="G260" s="54">
        <v>2.4500000000000002</v>
      </c>
      <c r="H260" s="54">
        <v>10.14</v>
      </c>
      <c r="I260" s="54">
        <v>27.33</v>
      </c>
      <c r="J260" s="54">
        <v>210.35</v>
      </c>
      <c r="K260" s="54">
        <v>0.06</v>
      </c>
      <c r="L260" s="54">
        <v>37.75</v>
      </c>
      <c r="M260" s="54">
        <v>0.09</v>
      </c>
      <c r="N260" s="54">
        <v>4.4000000000000004</v>
      </c>
      <c r="O260" s="54">
        <v>45.11</v>
      </c>
      <c r="P260" s="54">
        <v>47.93</v>
      </c>
      <c r="Q260" s="54">
        <v>19.010000000000002</v>
      </c>
      <c r="R260" s="54">
        <v>0.74</v>
      </c>
    </row>
    <row r="261" spans="1:18" ht="30.75" customHeight="1">
      <c r="A261" s="51" t="s">
        <v>127</v>
      </c>
      <c r="B261" s="126" t="s">
        <v>69</v>
      </c>
      <c r="C261" s="126"/>
      <c r="D261" s="126"/>
      <c r="E261" s="52" t="s">
        <v>95</v>
      </c>
      <c r="F261" s="52">
        <v>15</v>
      </c>
      <c r="G261" s="56">
        <v>6.8</v>
      </c>
      <c r="H261" s="51">
        <v>6.9</v>
      </c>
      <c r="I261" s="51">
        <v>16.7</v>
      </c>
      <c r="J261" s="51">
        <v>155.62</v>
      </c>
      <c r="K261" s="51">
        <v>0.1</v>
      </c>
      <c r="L261" s="51">
        <v>13.5</v>
      </c>
      <c r="M261" s="52">
        <v>0.2</v>
      </c>
      <c r="N261" s="52">
        <v>2.5</v>
      </c>
      <c r="O261" s="51">
        <v>34.5</v>
      </c>
      <c r="P261" s="51">
        <v>106.1</v>
      </c>
      <c r="Q261" s="51">
        <v>27.2</v>
      </c>
      <c r="R261" s="51">
        <v>1.4</v>
      </c>
    </row>
    <row r="262" spans="1:18" ht="20.100000000000001" customHeight="1">
      <c r="A262" s="51" t="s">
        <v>135</v>
      </c>
      <c r="B262" s="126" t="s">
        <v>47</v>
      </c>
      <c r="C262" s="126"/>
      <c r="D262" s="126"/>
      <c r="E262" s="51">
        <v>100</v>
      </c>
      <c r="F262" s="51">
        <v>25</v>
      </c>
      <c r="G262" s="56">
        <v>11.3</v>
      </c>
      <c r="H262" s="51">
        <v>24.6</v>
      </c>
      <c r="I262" s="51">
        <v>0.4</v>
      </c>
      <c r="J262" s="51">
        <v>268.52</v>
      </c>
      <c r="K262" s="52">
        <v>0.2</v>
      </c>
      <c r="L262" s="52">
        <v>0</v>
      </c>
      <c r="M262" s="52">
        <v>0</v>
      </c>
      <c r="N262" s="52">
        <v>0.4</v>
      </c>
      <c r="O262" s="52">
        <v>36</v>
      </c>
      <c r="P262" s="52">
        <v>162</v>
      </c>
      <c r="Q262" s="52">
        <v>20</v>
      </c>
      <c r="R262" s="52">
        <v>2</v>
      </c>
    </row>
    <row r="263" spans="1:18" ht="20.100000000000001" customHeight="1">
      <c r="A263" s="51" t="s">
        <v>136</v>
      </c>
      <c r="B263" s="126" t="s">
        <v>48</v>
      </c>
      <c r="C263" s="126"/>
      <c r="D263" s="126"/>
      <c r="E263" s="51">
        <v>180</v>
      </c>
      <c r="F263" s="51">
        <v>8</v>
      </c>
      <c r="G263" s="56">
        <v>6.7</v>
      </c>
      <c r="H263" s="51">
        <v>5.7</v>
      </c>
      <c r="I263" s="51">
        <v>39.5</v>
      </c>
      <c r="J263" s="51">
        <v>250.86</v>
      </c>
      <c r="K263" s="51">
        <v>7.0000000000000007E-2</v>
      </c>
      <c r="L263" s="52">
        <v>0</v>
      </c>
      <c r="M263" s="52">
        <v>0</v>
      </c>
      <c r="N263" s="52">
        <v>0.96</v>
      </c>
      <c r="O263" s="51">
        <v>13.2</v>
      </c>
      <c r="P263" s="52">
        <v>43.2</v>
      </c>
      <c r="Q263" s="52">
        <v>8.4</v>
      </c>
      <c r="R263" s="51">
        <v>0.9</v>
      </c>
    </row>
    <row r="264" spans="1:18" ht="20.100000000000001" customHeight="1">
      <c r="A264" s="51" t="s">
        <v>139</v>
      </c>
      <c r="B264" s="126" t="s">
        <v>86</v>
      </c>
      <c r="C264" s="126"/>
      <c r="D264" s="126"/>
      <c r="E264" s="52">
        <v>200</v>
      </c>
      <c r="F264" s="52">
        <v>5</v>
      </c>
      <c r="G264" s="78">
        <v>0.7</v>
      </c>
      <c r="H264" s="51">
        <v>0.3</v>
      </c>
      <c r="I264" s="51">
        <v>24.4</v>
      </c>
      <c r="J264" s="51">
        <v>103</v>
      </c>
      <c r="K264" s="51">
        <v>0.01</v>
      </c>
      <c r="L264" s="51">
        <v>200</v>
      </c>
      <c r="M264" s="51">
        <v>0.16</v>
      </c>
      <c r="N264" s="52">
        <v>0</v>
      </c>
      <c r="O264" s="51">
        <v>13</v>
      </c>
      <c r="P264" s="51">
        <v>3</v>
      </c>
      <c r="Q264" s="51">
        <v>3</v>
      </c>
      <c r="R264" s="51">
        <v>1</v>
      </c>
    </row>
    <row r="265" spans="1:18" ht="20.100000000000001" customHeight="1">
      <c r="A265" s="2" t="s">
        <v>33</v>
      </c>
      <c r="B265" s="149" t="s">
        <v>41</v>
      </c>
      <c r="C265" s="149"/>
      <c r="D265" s="149"/>
      <c r="E265" s="3">
        <v>70</v>
      </c>
      <c r="F265" s="3">
        <v>3</v>
      </c>
      <c r="G265" s="76">
        <v>4.9000000000000004</v>
      </c>
      <c r="H265" s="3">
        <v>2</v>
      </c>
      <c r="I265" s="3">
        <v>25.3</v>
      </c>
      <c r="J265" s="3">
        <v>135</v>
      </c>
      <c r="K265" s="2">
        <v>0.2</v>
      </c>
      <c r="L265" s="2">
        <v>0</v>
      </c>
      <c r="M265" s="2">
        <v>0</v>
      </c>
      <c r="N265" s="2">
        <v>1.2</v>
      </c>
      <c r="O265" s="2">
        <v>7.9</v>
      </c>
      <c r="P265" s="2">
        <v>8.3000000000000007</v>
      </c>
      <c r="Q265" s="2">
        <v>46.2</v>
      </c>
      <c r="R265" s="7">
        <v>1.9</v>
      </c>
    </row>
    <row r="266" spans="1:18" ht="20.100000000000001" customHeight="1">
      <c r="A266" s="132" t="s">
        <v>28</v>
      </c>
      <c r="B266" s="132"/>
      <c r="C266" s="132"/>
      <c r="D266" s="132"/>
      <c r="E266" s="132"/>
      <c r="F266" s="102">
        <f>SUM(F260:F265)</f>
        <v>68</v>
      </c>
      <c r="G266" s="54">
        <f>SUM(G260:G265)</f>
        <v>32.85</v>
      </c>
      <c r="H266" s="54">
        <f t="shared" ref="H266:R266" si="30">SUM(H260:H265)</f>
        <v>49.64</v>
      </c>
      <c r="I266" s="54">
        <f t="shared" si="30"/>
        <v>133.63000000000002</v>
      </c>
      <c r="J266" s="54">
        <f t="shared" si="30"/>
        <v>1123.3499999999999</v>
      </c>
      <c r="K266" s="54">
        <f t="shared" si="30"/>
        <v>0.64</v>
      </c>
      <c r="L266" s="54">
        <f t="shared" si="30"/>
        <v>251.25</v>
      </c>
      <c r="M266" s="54">
        <f t="shared" si="30"/>
        <v>0.45000000000000007</v>
      </c>
      <c r="N266" s="54">
        <f t="shared" si="30"/>
        <v>9.4600000000000009</v>
      </c>
      <c r="O266" s="54">
        <f t="shared" si="30"/>
        <v>149.71</v>
      </c>
      <c r="P266" s="54">
        <f t="shared" si="30"/>
        <v>370.53</v>
      </c>
      <c r="Q266" s="54">
        <f t="shared" si="30"/>
        <v>123.81000000000002</v>
      </c>
      <c r="R266" s="54">
        <f t="shared" si="30"/>
        <v>7.9399999999999995</v>
      </c>
    </row>
    <row r="267" spans="1:18" ht="20.100000000000001" customHeight="1">
      <c r="A267" s="163" t="s">
        <v>29</v>
      </c>
      <c r="B267" s="163"/>
      <c r="C267" s="163"/>
      <c r="D267" s="163"/>
      <c r="E267" s="163"/>
      <c r="F267" s="102">
        <f>F266+F258</f>
        <v>108</v>
      </c>
      <c r="G267" s="50">
        <f>G266+G258</f>
        <v>50.15</v>
      </c>
      <c r="H267" s="50">
        <f t="shared" ref="H267:R267" si="31">H266+H258</f>
        <v>62.16</v>
      </c>
      <c r="I267" s="50">
        <f t="shared" si="31"/>
        <v>259.25</v>
      </c>
      <c r="J267" s="50">
        <f t="shared" si="31"/>
        <v>1809.8899999999999</v>
      </c>
      <c r="K267" s="50">
        <f t="shared" si="31"/>
        <v>1.7600000000000002</v>
      </c>
      <c r="L267" s="50">
        <f t="shared" si="31"/>
        <v>333.40999999999997</v>
      </c>
      <c r="M267" s="50">
        <f t="shared" si="31"/>
        <v>24.07</v>
      </c>
      <c r="N267" s="50">
        <f t="shared" si="31"/>
        <v>12.16</v>
      </c>
      <c r="O267" s="50">
        <f t="shared" si="31"/>
        <v>323.08000000000004</v>
      </c>
      <c r="P267" s="50">
        <f t="shared" si="31"/>
        <v>615.20000000000005</v>
      </c>
      <c r="Q267" s="50">
        <f t="shared" si="31"/>
        <v>195.82</v>
      </c>
      <c r="R267" s="50">
        <f t="shared" si="31"/>
        <v>10.629999999999999</v>
      </c>
    </row>
    <row r="268" spans="1:18" ht="19.5" customHeight="1">
      <c r="A268" s="121" t="s">
        <v>0</v>
      </c>
      <c r="B268" s="121"/>
      <c r="C268" s="121"/>
      <c r="D268" s="121"/>
      <c r="E268" s="121"/>
      <c r="F268" s="121"/>
      <c r="G268" s="121"/>
      <c r="H268" s="121"/>
      <c r="I268" s="121"/>
      <c r="J268" s="122" t="s">
        <v>105</v>
      </c>
      <c r="K268" s="122"/>
      <c r="L268" s="122"/>
      <c r="M268" s="122"/>
      <c r="N268" s="122"/>
      <c r="O268" s="122"/>
      <c r="P268" s="122"/>
      <c r="Q268" s="122"/>
      <c r="R268" s="122"/>
    </row>
    <row r="269" spans="1:18" ht="55.5" customHeight="1">
      <c r="A269" s="145" t="s">
        <v>182</v>
      </c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  <c r="P269" s="146"/>
      <c r="Q269" s="146"/>
      <c r="R269" s="146"/>
    </row>
    <row r="270" spans="1:18" ht="20.100000000000001" customHeight="1">
      <c r="A270" s="40"/>
      <c r="B270" s="41"/>
      <c r="G270" s="171" t="s">
        <v>2</v>
      </c>
      <c r="H270" s="171"/>
      <c r="I270" s="1" t="s">
        <v>178</v>
      </c>
      <c r="L270" s="172" t="s">
        <v>4</v>
      </c>
      <c r="M270" s="172"/>
    </row>
    <row r="271" spans="1:18" ht="20.100000000000001" customHeight="1">
      <c r="G271" s="171" t="s">
        <v>5</v>
      </c>
      <c r="H271" s="171"/>
      <c r="I271" s="42">
        <v>2</v>
      </c>
      <c r="L271" s="172" t="s">
        <v>6</v>
      </c>
      <c r="M271" s="172"/>
      <c r="N271" s="186" t="s">
        <v>146</v>
      </c>
      <c r="O271" s="186"/>
    </row>
    <row r="272" spans="1:18" ht="20.100000000000001" customHeight="1">
      <c r="A272" s="135" t="s">
        <v>7</v>
      </c>
      <c r="B272" s="137" t="s">
        <v>8</v>
      </c>
      <c r="C272" s="138"/>
      <c r="D272" s="139"/>
      <c r="E272" s="135" t="s">
        <v>9</v>
      </c>
      <c r="F272" s="135" t="s">
        <v>183</v>
      </c>
      <c r="G272" s="127" t="s">
        <v>10</v>
      </c>
      <c r="H272" s="128"/>
      <c r="I272" s="129"/>
      <c r="J272" s="133" t="s">
        <v>11</v>
      </c>
      <c r="K272" s="127" t="s">
        <v>12</v>
      </c>
      <c r="L272" s="128"/>
      <c r="M272" s="128"/>
      <c r="N272" s="129"/>
      <c r="O272" s="127" t="s">
        <v>13</v>
      </c>
      <c r="P272" s="128"/>
      <c r="Q272" s="128"/>
      <c r="R272" s="129"/>
    </row>
    <row r="273" spans="1:18" ht="30.75" customHeight="1">
      <c r="A273" s="136"/>
      <c r="B273" s="140"/>
      <c r="C273" s="141"/>
      <c r="D273" s="142"/>
      <c r="E273" s="136"/>
      <c r="F273" s="136"/>
      <c r="G273" s="85" t="s">
        <v>14</v>
      </c>
      <c r="H273" s="85" t="s">
        <v>15</v>
      </c>
      <c r="I273" s="85" t="s">
        <v>16</v>
      </c>
      <c r="J273" s="134"/>
      <c r="K273" s="85" t="s">
        <v>17</v>
      </c>
      <c r="L273" s="85" t="s">
        <v>18</v>
      </c>
      <c r="M273" s="85" t="s">
        <v>19</v>
      </c>
      <c r="N273" s="85" t="s">
        <v>20</v>
      </c>
      <c r="O273" s="85" t="s">
        <v>21</v>
      </c>
      <c r="P273" s="85" t="s">
        <v>22</v>
      </c>
      <c r="Q273" s="85" t="s">
        <v>23</v>
      </c>
      <c r="R273" s="43" t="s">
        <v>24</v>
      </c>
    </row>
    <row r="274" spans="1:18" ht="20.100000000000001" customHeight="1">
      <c r="A274" s="70">
        <v>1</v>
      </c>
      <c r="B274" s="123">
        <v>2</v>
      </c>
      <c r="C274" s="124"/>
      <c r="D274" s="125"/>
      <c r="E274" s="70">
        <v>3</v>
      </c>
      <c r="F274" s="70">
        <v>4</v>
      </c>
      <c r="G274" s="70">
        <v>5</v>
      </c>
      <c r="H274" s="70">
        <v>6</v>
      </c>
      <c r="I274" s="70">
        <v>7</v>
      </c>
      <c r="J274" s="70">
        <v>8</v>
      </c>
      <c r="K274" s="70">
        <v>9</v>
      </c>
      <c r="L274" s="70">
        <v>10</v>
      </c>
      <c r="M274" s="70">
        <v>11</v>
      </c>
      <c r="N274" s="70">
        <v>12</v>
      </c>
      <c r="O274" s="70">
        <v>13</v>
      </c>
      <c r="P274" s="70">
        <v>14</v>
      </c>
      <c r="Q274" s="70">
        <v>15</v>
      </c>
      <c r="R274" s="70">
        <v>16</v>
      </c>
    </row>
    <row r="275" spans="1:18" ht="20.100000000000001" customHeight="1">
      <c r="A275" s="132" t="s">
        <v>25</v>
      </c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</row>
    <row r="276" spans="1:18" ht="20.100000000000001" customHeight="1">
      <c r="A276" s="51" t="s">
        <v>163</v>
      </c>
      <c r="B276" s="126" t="s">
        <v>74</v>
      </c>
      <c r="C276" s="126"/>
      <c r="D276" s="126"/>
      <c r="E276" s="51">
        <v>40</v>
      </c>
      <c r="F276" s="51">
        <v>8</v>
      </c>
      <c r="G276" s="56">
        <v>5.0999999999999996</v>
      </c>
      <c r="H276" s="51">
        <v>4.5999999999999996</v>
      </c>
      <c r="I276" s="51">
        <v>0.3</v>
      </c>
      <c r="J276" s="51">
        <v>63</v>
      </c>
      <c r="K276" s="52">
        <v>0.03</v>
      </c>
      <c r="L276" s="52">
        <v>0</v>
      </c>
      <c r="M276" s="52">
        <v>0.1</v>
      </c>
      <c r="N276" s="52">
        <v>0.2</v>
      </c>
      <c r="O276" s="52">
        <v>22</v>
      </c>
      <c r="P276" s="52">
        <v>77</v>
      </c>
      <c r="Q276" s="52">
        <v>5</v>
      </c>
      <c r="R276" s="52">
        <v>1</v>
      </c>
    </row>
    <row r="277" spans="1:18" ht="20.100000000000001" customHeight="1">
      <c r="A277" s="51" t="s">
        <v>138</v>
      </c>
      <c r="B277" s="126" t="s">
        <v>72</v>
      </c>
      <c r="C277" s="126"/>
      <c r="D277" s="126"/>
      <c r="E277" s="52" t="s">
        <v>38</v>
      </c>
      <c r="F277" s="52">
        <v>10</v>
      </c>
      <c r="G277" s="82">
        <v>7</v>
      </c>
      <c r="H277" s="51">
        <v>8.6</v>
      </c>
      <c r="I277" s="51">
        <v>33.299999999999997</v>
      </c>
      <c r="J277" s="58">
        <v>238.23</v>
      </c>
      <c r="K277" s="51">
        <v>0.1</v>
      </c>
      <c r="L277" s="51">
        <v>1.9</v>
      </c>
      <c r="M277" s="51">
        <v>0.1</v>
      </c>
      <c r="N277" s="51">
        <v>0.2</v>
      </c>
      <c r="O277" s="51">
        <v>186</v>
      </c>
      <c r="P277" s="51">
        <v>174</v>
      </c>
      <c r="Q277" s="51">
        <v>34.4</v>
      </c>
      <c r="R277" s="51">
        <v>0.6</v>
      </c>
    </row>
    <row r="278" spans="1:18" ht="20.100000000000001" customHeight="1">
      <c r="A278" s="51" t="s">
        <v>132</v>
      </c>
      <c r="B278" s="126" t="s">
        <v>70</v>
      </c>
      <c r="C278" s="126"/>
      <c r="D278" s="126"/>
      <c r="E278" s="52" t="s">
        <v>32</v>
      </c>
      <c r="F278" s="52">
        <v>6</v>
      </c>
      <c r="G278" s="56">
        <v>1.5</v>
      </c>
      <c r="H278" s="51">
        <v>1.7</v>
      </c>
      <c r="I278" s="51">
        <v>17.399999999999999</v>
      </c>
      <c r="J278" s="51">
        <v>91.2</v>
      </c>
      <c r="K278" s="52">
        <v>0</v>
      </c>
      <c r="L278" s="52">
        <v>0.2</v>
      </c>
      <c r="M278" s="52">
        <v>0</v>
      </c>
      <c r="N278" s="52">
        <v>0</v>
      </c>
      <c r="O278" s="52">
        <v>56.2</v>
      </c>
      <c r="P278" s="52">
        <v>38.700000000000003</v>
      </c>
      <c r="Q278" s="52">
        <v>9.1999999999999993</v>
      </c>
      <c r="R278" s="52">
        <v>0.5</v>
      </c>
    </row>
    <row r="279" spans="1:18" ht="20.100000000000001" customHeight="1">
      <c r="A279" s="61" t="s">
        <v>33</v>
      </c>
      <c r="B279" s="126" t="s">
        <v>101</v>
      </c>
      <c r="C279" s="126"/>
      <c r="D279" s="126"/>
      <c r="E279" s="51">
        <v>100</v>
      </c>
      <c r="F279" s="51">
        <v>12</v>
      </c>
      <c r="G279" s="56">
        <v>0.9</v>
      </c>
      <c r="H279" s="51">
        <v>0.2</v>
      </c>
      <c r="I279" s="51">
        <v>8.1</v>
      </c>
      <c r="J279" s="51">
        <v>43</v>
      </c>
      <c r="K279" s="51">
        <v>0</v>
      </c>
      <c r="L279" s="51">
        <v>60</v>
      </c>
      <c r="M279" s="52">
        <v>0.01</v>
      </c>
      <c r="N279" s="52">
        <v>0.2</v>
      </c>
      <c r="O279" s="51">
        <v>34</v>
      </c>
      <c r="P279" s="51">
        <v>23</v>
      </c>
      <c r="Q279" s="51">
        <v>13</v>
      </c>
      <c r="R279" s="52">
        <v>0.3</v>
      </c>
    </row>
    <row r="280" spans="1:18" ht="20.100000000000001" customHeight="1">
      <c r="A280" s="52" t="s">
        <v>33</v>
      </c>
      <c r="B280" s="126" t="s">
        <v>46</v>
      </c>
      <c r="C280" s="126"/>
      <c r="D280" s="126"/>
      <c r="E280" s="51">
        <v>40</v>
      </c>
      <c r="F280" s="51">
        <v>4</v>
      </c>
      <c r="G280" s="78">
        <v>3.8</v>
      </c>
      <c r="H280" s="51">
        <v>1.5</v>
      </c>
      <c r="I280" s="51">
        <v>25.7</v>
      </c>
      <c r="J280" s="51">
        <v>130.85</v>
      </c>
      <c r="K280" s="52">
        <v>0.08</v>
      </c>
      <c r="L280" s="52">
        <v>0</v>
      </c>
      <c r="M280" s="52">
        <v>0</v>
      </c>
      <c r="N280" s="52">
        <v>0.3</v>
      </c>
      <c r="O280" s="52">
        <v>11.5</v>
      </c>
      <c r="P280" s="52">
        <v>43.5</v>
      </c>
      <c r="Q280" s="52">
        <v>16.5</v>
      </c>
      <c r="R280" s="52">
        <v>0.9</v>
      </c>
    </row>
    <row r="281" spans="1:18" ht="20.100000000000001" customHeight="1">
      <c r="A281" s="132" t="s">
        <v>26</v>
      </c>
      <c r="B281" s="132"/>
      <c r="C281" s="132"/>
      <c r="D281" s="132"/>
      <c r="E281" s="132"/>
      <c r="F281" s="103">
        <f>SUM(F276:F280)</f>
        <v>40</v>
      </c>
      <c r="G281" s="56">
        <f>SUM(G276:G280)</f>
        <v>18.3</v>
      </c>
      <c r="H281" s="56">
        <f t="shared" ref="H281:R281" si="32">SUM(H276:H280)</f>
        <v>16.599999999999998</v>
      </c>
      <c r="I281" s="56">
        <f t="shared" si="32"/>
        <v>84.8</v>
      </c>
      <c r="J281" s="56">
        <f t="shared" si="32"/>
        <v>566.28</v>
      </c>
      <c r="K281" s="56">
        <f t="shared" si="32"/>
        <v>0.21000000000000002</v>
      </c>
      <c r="L281" s="56">
        <f t="shared" si="32"/>
        <v>62.1</v>
      </c>
      <c r="M281" s="56">
        <f t="shared" si="32"/>
        <v>0.21000000000000002</v>
      </c>
      <c r="N281" s="56">
        <f t="shared" si="32"/>
        <v>0.90000000000000013</v>
      </c>
      <c r="O281" s="56">
        <f t="shared" si="32"/>
        <v>309.7</v>
      </c>
      <c r="P281" s="56">
        <f t="shared" si="32"/>
        <v>356.2</v>
      </c>
      <c r="Q281" s="56">
        <f t="shared" si="32"/>
        <v>78.099999999999994</v>
      </c>
      <c r="R281" s="56">
        <f t="shared" si="32"/>
        <v>3.3</v>
      </c>
    </row>
    <row r="282" spans="1:18" ht="20.100000000000001" customHeight="1">
      <c r="A282" s="130" t="s">
        <v>27</v>
      </c>
      <c r="B282" s="130"/>
      <c r="C282" s="130"/>
      <c r="D282" s="130"/>
      <c r="E282" s="130"/>
      <c r="F282" s="164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79"/>
    </row>
    <row r="283" spans="1:18" ht="20.100000000000001" customHeight="1">
      <c r="A283" s="3" t="s">
        <v>126</v>
      </c>
      <c r="B283" s="180" t="s">
        <v>170</v>
      </c>
      <c r="C283" s="180"/>
      <c r="D283" s="180"/>
      <c r="E283" s="3">
        <v>100</v>
      </c>
      <c r="F283" s="51">
        <v>10</v>
      </c>
      <c r="G283" s="104">
        <v>1.06</v>
      </c>
      <c r="H283" s="49">
        <v>5.13</v>
      </c>
      <c r="I283" s="49">
        <v>18.48</v>
      </c>
      <c r="J283" s="49">
        <v>124.33</v>
      </c>
      <c r="K283" s="49">
        <v>0.03</v>
      </c>
      <c r="L283" s="49">
        <v>6.8</v>
      </c>
      <c r="M283" s="49"/>
      <c r="N283" s="49">
        <v>2.2000000000000002</v>
      </c>
      <c r="O283" s="49">
        <v>28.58</v>
      </c>
      <c r="P283" s="49">
        <v>34.54</v>
      </c>
      <c r="Q283" s="49">
        <v>16.52</v>
      </c>
      <c r="R283" s="49">
        <v>0.74</v>
      </c>
    </row>
    <row r="284" spans="1:18" ht="20.100000000000001" customHeight="1">
      <c r="A284" s="3" t="s">
        <v>144</v>
      </c>
      <c r="B284" s="149" t="s">
        <v>152</v>
      </c>
      <c r="C284" s="149"/>
      <c r="D284" s="149"/>
      <c r="E284" s="3">
        <v>250</v>
      </c>
      <c r="F284" s="51">
        <v>10</v>
      </c>
      <c r="G284" s="105">
        <v>4.8</v>
      </c>
      <c r="H284" s="3">
        <v>8.4</v>
      </c>
      <c r="I284" s="3">
        <v>22.5</v>
      </c>
      <c r="J284" s="44">
        <v>184.1</v>
      </c>
      <c r="K284" s="3">
        <v>0.2</v>
      </c>
      <c r="L284" s="3">
        <v>22.6</v>
      </c>
      <c r="M284" s="3">
        <v>147.5</v>
      </c>
      <c r="N284" s="3">
        <v>0</v>
      </c>
      <c r="O284" s="3">
        <v>93.6</v>
      </c>
      <c r="P284" s="3">
        <v>74.8</v>
      </c>
      <c r="Q284" s="3">
        <v>24.5</v>
      </c>
      <c r="R284" s="5">
        <v>1.5</v>
      </c>
    </row>
    <row r="285" spans="1:18" s="11" customFormat="1" ht="20.100000000000001" customHeight="1">
      <c r="A285" s="3" t="s">
        <v>145</v>
      </c>
      <c r="B285" s="159" t="s">
        <v>71</v>
      </c>
      <c r="C285" s="160"/>
      <c r="D285" s="161"/>
      <c r="E285" s="3">
        <v>80</v>
      </c>
      <c r="F285" s="51">
        <v>34</v>
      </c>
      <c r="G285" s="105">
        <v>17.3</v>
      </c>
      <c r="H285" s="3">
        <v>14</v>
      </c>
      <c r="I285" s="3">
        <v>17.5</v>
      </c>
      <c r="J285" s="3">
        <v>283</v>
      </c>
      <c r="K285" s="3">
        <v>0.2</v>
      </c>
      <c r="L285" s="3">
        <v>5.5</v>
      </c>
      <c r="M285" s="2">
        <v>0.03</v>
      </c>
      <c r="N285" s="3">
        <v>3.5</v>
      </c>
      <c r="O285" s="3">
        <v>17.5</v>
      </c>
      <c r="P285" s="3">
        <v>175</v>
      </c>
      <c r="Q285" s="4">
        <v>27.5</v>
      </c>
      <c r="R285" s="5">
        <v>2.5</v>
      </c>
    </row>
    <row r="286" spans="1:18" ht="20.100000000000001" customHeight="1">
      <c r="A286" s="65" t="s">
        <v>143</v>
      </c>
      <c r="B286" s="181" t="s">
        <v>57</v>
      </c>
      <c r="C286" s="182"/>
      <c r="D286" s="183"/>
      <c r="E286" s="65">
        <v>180</v>
      </c>
      <c r="F286" s="65">
        <v>8</v>
      </c>
      <c r="G286" s="70">
        <v>4.5999999999999996</v>
      </c>
      <c r="H286" s="65">
        <v>7.3</v>
      </c>
      <c r="I286" s="65">
        <v>48.2</v>
      </c>
      <c r="J286" s="65">
        <v>256.3</v>
      </c>
      <c r="K286" s="64">
        <v>0.03</v>
      </c>
      <c r="L286" s="64">
        <v>0</v>
      </c>
      <c r="M286" s="64">
        <v>0.1</v>
      </c>
      <c r="N286" s="64">
        <v>0.4</v>
      </c>
      <c r="O286" s="65">
        <v>4</v>
      </c>
      <c r="P286" s="65">
        <v>73.2</v>
      </c>
      <c r="Q286" s="72">
        <v>22.8</v>
      </c>
      <c r="R286" s="69">
        <v>0.7</v>
      </c>
    </row>
    <row r="287" spans="1:18" ht="20.100000000000001" customHeight="1">
      <c r="A287" s="51" t="s">
        <v>120</v>
      </c>
      <c r="B287" s="126" t="s">
        <v>40</v>
      </c>
      <c r="C287" s="126"/>
      <c r="D287" s="126"/>
      <c r="E287" s="51">
        <v>200</v>
      </c>
      <c r="F287" s="51">
        <v>3</v>
      </c>
      <c r="G287" s="78">
        <v>0.6</v>
      </c>
      <c r="H287" s="52">
        <v>0.1</v>
      </c>
      <c r="I287" s="51">
        <v>35.700000000000003</v>
      </c>
      <c r="J287" s="51">
        <v>131</v>
      </c>
      <c r="K287" s="52">
        <v>0.02</v>
      </c>
      <c r="L287" s="52">
        <v>51.4</v>
      </c>
      <c r="M287" s="52">
        <v>0.01</v>
      </c>
      <c r="N287" s="52">
        <v>0.5</v>
      </c>
      <c r="O287" s="52">
        <v>21</v>
      </c>
      <c r="P287" s="52">
        <v>23</v>
      </c>
      <c r="Q287" s="52">
        <v>16</v>
      </c>
      <c r="R287" s="52">
        <v>0.7</v>
      </c>
    </row>
    <row r="288" spans="1:18" ht="20.100000000000001" customHeight="1">
      <c r="A288" s="2" t="s">
        <v>33</v>
      </c>
      <c r="B288" s="149" t="s">
        <v>41</v>
      </c>
      <c r="C288" s="149"/>
      <c r="D288" s="149"/>
      <c r="E288" s="3">
        <v>70</v>
      </c>
      <c r="F288" s="3">
        <v>3</v>
      </c>
      <c r="G288" s="76">
        <v>4.9000000000000004</v>
      </c>
      <c r="H288" s="3">
        <v>2</v>
      </c>
      <c r="I288" s="3">
        <v>25.3</v>
      </c>
      <c r="J288" s="3">
        <v>135</v>
      </c>
      <c r="K288" s="2">
        <v>0.2</v>
      </c>
      <c r="L288" s="2">
        <v>0</v>
      </c>
      <c r="M288" s="2">
        <v>0</v>
      </c>
      <c r="N288" s="2">
        <v>1.2</v>
      </c>
      <c r="O288" s="2">
        <v>7.9</v>
      </c>
      <c r="P288" s="2">
        <v>8.3000000000000007</v>
      </c>
      <c r="Q288" s="2">
        <v>46.2</v>
      </c>
      <c r="R288" s="7">
        <v>1.9</v>
      </c>
    </row>
    <row r="289" spans="1:20" ht="20.100000000000001" customHeight="1">
      <c r="A289" s="132" t="s">
        <v>28</v>
      </c>
      <c r="B289" s="132"/>
      <c r="C289" s="132"/>
      <c r="D289" s="132"/>
      <c r="E289" s="132"/>
      <c r="F289" s="102">
        <f>SUM(F283:F288)</f>
        <v>68</v>
      </c>
      <c r="G289" s="56">
        <f t="shared" ref="G289:R289" si="33">SUM(G283:G288)</f>
        <v>33.26</v>
      </c>
      <c r="H289" s="56">
        <f t="shared" si="33"/>
        <v>36.93</v>
      </c>
      <c r="I289" s="56">
        <f t="shared" si="33"/>
        <v>167.68</v>
      </c>
      <c r="J289" s="56">
        <f t="shared" si="33"/>
        <v>1113.73</v>
      </c>
      <c r="K289" s="56">
        <f t="shared" si="33"/>
        <v>0.68000000000000016</v>
      </c>
      <c r="L289" s="56">
        <f t="shared" si="33"/>
        <v>86.300000000000011</v>
      </c>
      <c r="M289" s="56">
        <f t="shared" si="33"/>
        <v>147.63999999999999</v>
      </c>
      <c r="N289" s="56">
        <f t="shared" si="33"/>
        <v>7.8000000000000007</v>
      </c>
      <c r="O289" s="56">
        <f t="shared" si="33"/>
        <v>172.58</v>
      </c>
      <c r="P289" s="56">
        <f t="shared" si="33"/>
        <v>388.84000000000003</v>
      </c>
      <c r="Q289" s="56">
        <f t="shared" si="33"/>
        <v>153.51999999999998</v>
      </c>
      <c r="R289" s="56">
        <f t="shared" si="33"/>
        <v>8.0400000000000009</v>
      </c>
    </row>
    <row r="290" spans="1:20" ht="24" customHeight="1">
      <c r="A290" s="132" t="s">
        <v>29</v>
      </c>
      <c r="B290" s="132"/>
      <c r="C290" s="132"/>
      <c r="D290" s="132"/>
      <c r="E290" s="132"/>
      <c r="F290" s="112">
        <f>F289+F281</f>
        <v>108</v>
      </c>
      <c r="G290" s="56">
        <f>G289+G281</f>
        <v>51.56</v>
      </c>
      <c r="H290" s="79">
        <f t="shared" ref="H290:R290" si="34">H289+H281</f>
        <v>53.53</v>
      </c>
      <c r="I290" s="79">
        <f t="shared" si="34"/>
        <v>252.48000000000002</v>
      </c>
      <c r="J290" s="79">
        <f t="shared" si="34"/>
        <v>1680.01</v>
      </c>
      <c r="K290" s="79">
        <f t="shared" si="34"/>
        <v>0.89000000000000012</v>
      </c>
      <c r="L290" s="79">
        <f t="shared" si="34"/>
        <v>148.4</v>
      </c>
      <c r="M290" s="79">
        <f t="shared" si="34"/>
        <v>147.85</v>
      </c>
      <c r="N290" s="79">
        <f t="shared" si="34"/>
        <v>8.7000000000000011</v>
      </c>
      <c r="O290" s="79">
        <f t="shared" si="34"/>
        <v>482.28</v>
      </c>
      <c r="P290" s="79">
        <f t="shared" si="34"/>
        <v>745.04</v>
      </c>
      <c r="Q290" s="79">
        <f t="shared" si="34"/>
        <v>231.61999999999998</v>
      </c>
      <c r="R290" s="79">
        <f t="shared" si="34"/>
        <v>11.34</v>
      </c>
    </row>
    <row r="291" spans="1:20" ht="24.75" customHeight="1">
      <c r="A291" s="120" t="s">
        <v>156</v>
      </c>
      <c r="B291" s="120"/>
      <c r="C291" s="120"/>
      <c r="D291" s="120"/>
      <c r="E291" s="120"/>
      <c r="F291" s="112">
        <f>12*108</f>
        <v>1296</v>
      </c>
      <c r="G291" s="54">
        <f t="shared" ref="G291:R291" si="35">G290+G267+G244+G220+G197+G174+G150+G118+G94+G70+G47+G23</f>
        <v>591.3900000000001</v>
      </c>
      <c r="H291" s="56">
        <f t="shared" si="35"/>
        <v>634.16999999999985</v>
      </c>
      <c r="I291" s="56">
        <f t="shared" si="35"/>
        <v>2794.8650000000002</v>
      </c>
      <c r="J291" s="56">
        <f t="shared" si="35"/>
        <v>19131.419999999998</v>
      </c>
      <c r="K291" s="56">
        <f t="shared" si="35"/>
        <v>23.957500000000003</v>
      </c>
      <c r="L291" s="56">
        <f t="shared" si="35"/>
        <v>1523.33</v>
      </c>
      <c r="M291" s="56">
        <f t="shared" si="35"/>
        <v>310.995</v>
      </c>
      <c r="N291" s="56">
        <f t="shared" si="35"/>
        <v>167.20499999999998</v>
      </c>
      <c r="O291" s="56">
        <f t="shared" si="35"/>
        <v>5887.66</v>
      </c>
      <c r="P291" s="56">
        <f t="shared" si="35"/>
        <v>10212.91</v>
      </c>
      <c r="Q291" s="56">
        <f t="shared" si="35"/>
        <v>2960.49</v>
      </c>
      <c r="R291" s="56">
        <f t="shared" si="35"/>
        <v>132.87</v>
      </c>
    </row>
    <row r="292" spans="1:20" ht="20.100000000000001" customHeight="1">
      <c r="A292" s="120" t="s">
        <v>102</v>
      </c>
      <c r="B292" s="120"/>
      <c r="C292" s="120"/>
      <c r="D292" s="120"/>
      <c r="E292" s="120"/>
      <c r="F292" s="112">
        <f>F291/12</f>
        <v>108</v>
      </c>
      <c r="G292" s="60">
        <f>G291/12</f>
        <v>49.282500000000006</v>
      </c>
      <c r="H292" s="60">
        <f t="shared" ref="H292:R292" si="36">H291/12</f>
        <v>52.847499999999989</v>
      </c>
      <c r="I292" s="60">
        <f t="shared" si="36"/>
        <v>232.9054166666667</v>
      </c>
      <c r="J292" s="60">
        <f t="shared" si="36"/>
        <v>1594.2849999999999</v>
      </c>
      <c r="K292" s="60">
        <f t="shared" si="36"/>
        <v>1.9964583333333337</v>
      </c>
      <c r="L292" s="60">
        <f t="shared" si="36"/>
        <v>126.94416666666666</v>
      </c>
      <c r="M292" s="60">
        <f t="shared" si="36"/>
        <v>25.916250000000002</v>
      </c>
      <c r="N292" s="60">
        <f t="shared" si="36"/>
        <v>13.933749999999998</v>
      </c>
      <c r="O292" s="60">
        <f t="shared" si="36"/>
        <v>490.63833333333332</v>
      </c>
      <c r="P292" s="60">
        <f t="shared" si="36"/>
        <v>851.07583333333332</v>
      </c>
      <c r="Q292" s="60">
        <f t="shared" si="36"/>
        <v>246.70749999999998</v>
      </c>
      <c r="R292" s="60">
        <f t="shared" si="36"/>
        <v>11.0725</v>
      </c>
    </row>
    <row r="293" spans="1:20" ht="20.100000000000001" customHeight="1">
      <c r="A293" s="18"/>
      <c r="B293" s="18"/>
      <c r="C293" s="18"/>
      <c r="D293" s="18"/>
      <c r="E293" s="18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</row>
    <row r="294" spans="1:20" ht="20.100000000000001" customHeight="1">
      <c r="A294" s="25"/>
      <c r="B294" s="25"/>
      <c r="C294" s="25"/>
      <c r="D294" s="25"/>
      <c r="E294" s="25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</row>
    <row r="295" spans="1:20" ht="25.5" customHeight="1">
      <c r="A295" s="178" t="s">
        <v>78</v>
      </c>
      <c r="B295" s="178"/>
      <c r="C295" s="178"/>
      <c r="D295" s="178"/>
      <c r="E295" s="178"/>
      <c r="F295" s="178"/>
      <c r="G295" s="178"/>
      <c r="H295" s="178"/>
      <c r="I295" s="178"/>
      <c r="J295" s="178"/>
      <c r="K295" s="178"/>
      <c r="L295" s="178"/>
      <c r="M295" s="178"/>
      <c r="N295" s="178"/>
      <c r="O295" s="178"/>
      <c r="P295" s="178"/>
      <c r="Q295" s="178"/>
      <c r="R295" s="178"/>
    </row>
    <row r="296" spans="1:20" ht="26.25" customHeight="1">
      <c r="A296" s="178" t="s">
        <v>79</v>
      </c>
      <c r="B296" s="178"/>
      <c r="C296" s="178"/>
      <c r="D296" s="178"/>
      <c r="E296" s="178"/>
      <c r="F296" s="178"/>
      <c r="G296" s="178"/>
      <c r="H296" s="178"/>
      <c r="I296" s="178"/>
      <c r="J296" s="178"/>
      <c r="K296" s="178"/>
      <c r="L296" s="178"/>
      <c r="M296" s="178"/>
      <c r="N296" s="178"/>
      <c r="O296" s="178"/>
      <c r="P296" s="178"/>
      <c r="Q296" s="178"/>
      <c r="R296" s="178"/>
    </row>
    <row r="297" spans="1:20" ht="27.75" customHeight="1">
      <c r="A297" s="178" t="s">
        <v>80</v>
      </c>
      <c r="B297" s="178"/>
      <c r="C297" s="178"/>
      <c r="D297" s="178"/>
      <c r="E297" s="178"/>
      <c r="F297" s="178"/>
      <c r="G297" s="178"/>
      <c r="H297" s="178"/>
      <c r="I297" s="178"/>
      <c r="J297" s="178"/>
      <c r="K297" s="178"/>
      <c r="L297" s="178"/>
      <c r="M297" s="178"/>
      <c r="N297" s="178"/>
      <c r="O297" s="178"/>
      <c r="P297" s="178"/>
      <c r="Q297" s="178"/>
      <c r="R297" s="178"/>
    </row>
    <row r="298" spans="1:20" ht="11.45" customHeight="1">
      <c r="A298" s="28"/>
      <c r="B298" s="13"/>
      <c r="C298" s="13"/>
      <c r="D298" s="13"/>
      <c r="E298" s="13"/>
      <c r="F298" s="106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20" ht="21.75" customHeight="1">
      <c r="A299" s="184" t="s">
        <v>81</v>
      </c>
      <c r="B299" s="184"/>
      <c r="C299" s="184"/>
      <c r="D299" s="184"/>
      <c r="E299" s="184"/>
      <c r="F299" s="184"/>
      <c r="G299" s="184"/>
      <c r="H299" s="184"/>
      <c r="I299" s="184"/>
      <c r="J299" s="184"/>
      <c r="K299" s="184"/>
      <c r="L299" s="184"/>
      <c r="M299" s="184"/>
      <c r="N299" s="184"/>
      <c r="O299" s="184"/>
      <c r="P299" s="184"/>
      <c r="Q299" s="184"/>
      <c r="R299" s="184"/>
      <c r="S299" s="10"/>
      <c r="T299" s="10"/>
    </row>
    <row r="300" spans="1:20" ht="11.45" customHeight="1">
      <c r="A300" s="45"/>
      <c r="B300" s="45"/>
      <c r="C300" s="46"/>
      <c r="D300" s="46"/>
      <c r="E300" s="46"/>
      <c r="F300" s="113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11"/>
      <c r="T300" s="11"/>
    </row>
    <row r="301" spans="1:20" s="47" customFormat="1" ht="28.5" customHeight="1">
      <c r="A301" s="185" t="s">
        <v>82</v>
      </c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</row>
    <row r="302" spans="1:20" s="48" customFormat="1" ht="32.25" customHeight="1">
      <c r="A302" s="174" t="s">
        <v>157</v>
      </c>
      <c r="B302" s="174"/>
      <c r="C302" s="174"/>
      <c r="D302" s="174"/>
      <c r="E302" s="174"/>
      <c r="F302" s="174"/>
      <c r="G302" s="174"/>
      <c r="H302" s="174"/>
      <c r="I302" s="174"/>
      <c r="J302" s="174"/>
      <c r="K302" s="174"/>
      <c r="L302" s="174"/>
      <c r="M302" s="174"/>
      <c r="N302" s="174"/>
      <c r="O302" s="174"/>
      <c r="P302" s="174"/>
      <c r="Q302" s="174"/>
      <c r="R302" s="174"/>
    </row>
    <row r="303" spans="1:20" s="47" customFormat="1" ht="21.75" customHeight="1">
      <c r="A303" s="175" t="s">
        <v>158</v>
      </c>
      <c r="B303" s="175"/>
      <c r="C303" s="175"/>
      <c r="D303" s="175"/>
      <c r="E303" s="175"/>
      <c r="F303" s="175"/>
      <c r="G303" s="175"/>
      <c r="H303" s="175"/>
      <c r="I303" s="175"/>
      <c r="J303" s="175"/>
      <c r="K303" s="175"/>
      <c r="L303" s="175"/>
      <c r="M303" s="175"/>
      <c r="N303" s="175"/>
      <c r="O303" s="175"/>
      <c r="P303" s="175"/>
      <c r="Q303" s="175"/>
      <c r="R303" s="175"/>
    </row>
    <row r="304" spans="1:20" s="48" customFormat="1" ht="18.75" customHeight="1">
      <c r="A304" s="176" t="s">
        <v>159</v>
      </c>
      <c r="B304" s="176"/>
      <c r="C304" s="176"/>
      <c r="D304" s="176"/>
      <c r="E304" s="176"/>
      <c r="F304" s="176"/>
      <c r="G304" s="176"/>
      <c r="H304" s="176"/>
      <c r="I304" s="176"/>
      <c r="J304" s="176"/>
      <c r="K304" s="176"/>
      <c r="L304" s="176"/>
      <c r="M304" s="176"/>
      <c r="N304" s="176"/>
      <c r="O304" s="176"/>
      <c r="P304" s="176"/>
      <c r="Q304" s="176"/>
      <c r="R304" s="176"/>
    </row>
    <row r="305" spans="1:18" s="48" customFormat="1" ht="24" customHeight="1">
      <c r="A305" s="177" t="s">
        <v>160</v>
      </c>
      <c r="B305" s="177"/>
      <c r="C305" s="177"/>
      <c r="D305" s="177"/>
      <c r="E305" s="177"/>
      <c r="F305" s="177"/>
      <c r="G305" s="177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</row>
  </sheetData>
  <mergeCells count="413">
    <mergeCell ref="F100:F101"/>
    <mergeCell ref="F76:F77"/>
    <mergeCell ref="F53:F54"/>
    <mergeCell ref="F29:F30"/>
    <mergeCell ref="F6:F7"/>
    <mergeCell ref="A296:R296"/>
    <mergeCell ref="A297:R297"/>
    <mergeCell ref="A299:R299"/>
    <mergeCell ref="A301:R301"/>
    <mergeCell ref="A268:I268"/>
    <mergeCell ref="J268:R268"/>
    <mergeCell ref="A269:R269"/>
    <mergeCell ref="G270:H270"/>
    <mergeCell ref="L270:M270"/>
    <mergeCell ref="G271:H271"/>
    <mergeCell ref="L271:M271"/>
    <mergeCell ref="N271:O271"/>
    <mergeCell ref="A272:A273"/>
    <mergeCell ref="B272:D273"/>
    <mergeCell ref="E272:E273"/>
    <mergeCell ref="G272:I272"/>
    <mergeCell ref="J272:J273"/>
    <mergeCell ref="K272:N272"/>
    <mergeCell ref="O272:R272"/>
    <mergeCell ref="A302:R302"/>
    <mergeCell ref="A303:R303"/>
    <mergeCell ref="A304:R304"/>
    <mergeCell ref="A305:R305"/>
    <mergeCell ref="A290:E290"/>
    <mergeCell ref="A291:E291"/>
    <mergeCell ref="A292:E292"/>
    <mergeCell ref="A295:R295"/>
    <mergeCell ref="B274:D274"/>
    <mergeCell ref="A282:R282"/>
    <mergeCell ref="B276:D276"/>
    <mergeCell ref="B284:D284"/>
    <mergeCell ref="B279:D279"/>
    <mergeCell ref="B287:D287"/>
    <mergeCell ref="B288:D288"/>
    <mergeCell ref="A289:E289"/>
    <mergeCell ref="A275:R275"/>
    <mergeCell ref="B277:D277"/>
    <mergeCell ref="B278:D278"/>
    <mergeCell ref="B280:D280"/>
    <mergeCell ref="A281:E281"/>
    <mergeCell ref="B283:D283"/>
    <mergeCell ref="B285:D285"/>
    <mergeCell ref="B286:D286"/>
    <mergeCell ref="F272:F273"/>
    <mergeCell ref="C126:G126"/>
    <mergeCell ref="A128:R128"/>
    <mergeCell ref="G131:H131"/>
    <mergeCell ref="L131:M131"/>
    <mergeCell ref="G132:H132"/>
    <mergeCell ref="L132:M132"/>
    <mergeCell ref="N132:O132"/>
    <mergeCell ref="A133:A134"/>
    <mergeCell ref="B133:D134"/>
    <mergeCell ref="F133:F134"/>
    <mergeCell ref="A203:A204"/>
    <mergeCell ref="B203:D204"/>
    <mergeCell ref="E203:E204"/>
    <mergeCell ref="G203:I203"/>
    <mergeCell ref="J203:J204"/>
    <mergeCell ref="K203:N203"/>
    <mergeCell ref="O203:R203"/>
    <mergeCell ref="K133:N133"/>
    <mergeCell ref="G133:I133"/>
    <mergeCell ref="J133:J134"/>
    <mergeCell ref="O133:R133"/>
    <mergeCell ref="B135:D135"/>
    <mergeCell ref="F203:F204"/>
    <mergeCell ref="F180:F181"/>
    <mergeCell ref="F156:F157"/>
    <mergeCell ref="G249:H249"/>
    <mergeCell ref="L249:M249"/>
    <mergeCell ref="A250:A251"/>
    <mergeCell ref="B250:D251"/>
    <mergeCell ref="E250:E251"/>
    <mergeCell ref="A235:E235"/>
    <mergeCell ref="A266:E266"/>
    <mergeCell ref="B240:D240"/>
    <mergeCell ref="B241:D241"/>
    <mergeCell ref="B242:D242"/>
    <mergeCell ref="A243:E243"/>
    <mergeCell ref="A246:R246"/>
    <mergeCell ref="G248:H248"/>
    <mergeCell ref="L248:M248"/>
    <mergeCell ref="A244:E244"/>
    <mergeCell ref="N249:P249"/>
    <mergeCell ref="F250:F251"/>
    <mergeCell ref="A211:E211"/>
    <mergeCell ref="A212:R212"/>
    <mergeCell ref="A174:E174"/>
    <mergeCell ref="B215:D215"/>
    <mergeCell ref="B193:D193"/>
    <mergeCell ref="A79:R79"/>
    <mergeCell ref="A96:R96"/>
    <mergeCell ref="G99:H99"/>
    <mergeCell ref="L99:M99"/>
    <mergeCell ref="B88:D88"/>
    <mergeCell ref="B89:D89"/>
    <mergeCell ref="B90:D90"/>
    <mergeCell ref="B91:D91"/>
    <mergeCell ref="B92:D92"/>
    <mergeCell ref="A93:E93"/>
    <mergeCell ref="G98:H98"/>
    <mergeCell ref="L98:M98"/>
    <mergeCell ref="B81:D81"/>
    <mergeCell ref="B87:D87"/>
    <mergeCell ref="A95:I95"/>
    <mergeCell ref="A267:E267"/>
    <mergeCell ref="O250:R250"/>
    <mergeCell ref="G250:I250"/>
    <mergeCell ref="J250:J251"/>
    <mergeCell ref="K250:N250"/>
    <mergeCell ref="B261:D261"/>
    <mergeCell ref="B262:D262"/>
    <mergeCell ref="B263:D263"/>
    <mergeCell ref="B264:D264"/>
    <mergeCell ref="B265:D265"/>
    <mergeCell ref="A253:R253"/>
    <mergeCell ref="A259:R259"/>
    <mergeCell ref="B252:D252"/>
    <mergeCell ref="B255:D255"/>
    <mergeCell ref="B256:D256"/>
    <mergeCell ref="B257:D257"/>
    <mergeCell ref="B260:D260"/>
    <mergeCell ref="A258:E258"/>
    <mergeCell ref="B254:D254"/>
    <mergeCell ref="A109:E109"/>
    <mergeCell ref="B105:D105"/>
    <mergeCell ref="B106:D106"/>
    <mergeCell ref="B104:D104"/>
    <mergeCell ref="B107:D107"/>
    <mergeCell ref="A118:E118"/>
    <mergeCell ref="A142:R142"/>
    <mergeCell ref="B143:D143"/>
    <mergeCell ref="B144:D144"/>
    <mergeCell ref="E133:E134"/>
    <mergeCell ref="A119:I119"/>
    <mergeCell ref="J119:R119"/>
    <mergeCell ref="B121:D121"/>
    <mergeCell ref="J121:R121"/>
    <mergeCell ref="B122:E123"/>
    <mergeCell ref="K122:R122"/>
    <mergeCell ref="B124:E124"/>
    <mergeCell ref="L124:Q124"/>
    <mergeCell ref="C125:E125"/>
    <mergeCell ref="L125:Q125"/>
    <mergeCell ref="B145:D145"/>
    <mergeCell ref="B146:D146"/>
    <mergeCell ref="B147:D147"/>
    <mergeCell ref="B148:D148"/>
    <mergeCell ref="A149:E149"/>
    <mergeCell ref="A136:R136"/>
    <mergeCell ref="B137:D137"/>
    <mergeCell ref="B138:D138"/>
    <mergeCell ref="B139:D139"/>
    <mergeCell ref="B140:D140"/>
    <mergeCell ref="A141:E141"/>
    <mergeCell ref="E100:E101"/>
    <mergeCell ref="G100:I100"/>
    <mergeCell ref="J100:J101"/>
    <mergeCell ref="K100:N100"/>
    <mergeCell ref="A46:E46"/>
    <mergeCell ref="A47:E47"/>
    <mergeCell ref="A53:A54"/>
    <mergeCell ref="B53:D54"/>
    <mergeCell ref="E53:E54"/>
    <mergeCell ref="G53:I53"/>
    <mergeCell ref="J53:J54"/>
    <mergeCell ref="K53:N53"/>
    <mergeCell ref="B66:D66"/>
    <mergeCell ref="B68:D68"/>
    <mergeCell ref="B67:D67"/>
    <mergeCell ref="A72:R72"/>
    <mergeCell ref="G74:H74"/>
    <mergeCell ref="L74:M74"/>
    <mergeCell ref="B80:D80"/>
    <mergeCell ref="B82:D82"/>
    <mergeCell ref="B83:D83"/>
    <mergeCell ref="B84:D84"/>
    <mergeCell ref="A85:E85"/>
    <mergeCell ref="A86:R86"/>
    <mergeCell ref="L27:M27"/>
    <mergeCell ref="J71:R71"/>
    <mergeCell ref="A71:I71"/>
    <mergeCell ref="G51:H51"/>
    <mergeCell ref="L51:M51"/>
    <mergeCell ref="B42:D42"/>
    <mergeCell ref="B43:D43"/>
    <mergeCell ref="B44:D44"/>
    <mergeCell ref="B45:D45"/>
    <mergeCell ref="A49:R49"/>
    <mergeCell ref="B59:D59"/>
    <mergeCell ref="B60:D60"/>
    <mergeCell ref="B55:D55"/>
    <mergeCell ref="A56:R56"/>
    <mergeCell ref="B34:D34"/>
    <mergeCell ref="B40:D40"/>
    <mergeCell ref="B57:D57"/>
    <mergeCell ref="B37:D37"/>
    <mergeCell ref="B10:D10"/>
    <mergeCell ref="B12:D12"/>
    <mergeCell ref="B11:D11"/>
    <mergeCell ref="A29:A30"/>
    <mergeCell ref="B29:D30"/>
    <mergeCell ref="E29:E30"/>
    <mergeCell ref="G29:I29"/>
    <mergeCell ref="J29:J30"/>
    <mergeCell ref="K29:N29"/>
    <mergeCell ref="L28:M28"/>
    <mergeCell ref="A25:R25"/>
    <mergeCell ref="B13:D13"/>
    <mergeCell ref="B14:D14"/>
    <mergeCell ref="A15:E15"/>
    <mergeCell ref="A16:R16"/>
    <mergeCell ref="B18:D18"/>
    <mergeCell ref="A22:E22"/>
    <mergeCell ref="B17:D17"/>
    <mergeCell ref="O29:R29"/>
    <mergeCell ref="A24:I24"/>
    <mergeCell ref="J24:R24"/>
    <mergeCell ref="A23:E23"/>
    <mergeCell ref="N28:P28"/>
    <mergeCell ref="G27:H27"/>
    <mergeCell ref="A1:I1"/>
    <mergeCell ref="J1:R1"/>
    <mergeCell ref="A2:R2"/>
    <mergeCell ref="G4:H4"/>
    <mergeCell ref="L4:M4"/>
    <mergeCell ref="G5:H5"/>
    <mergeCell ref="L5:M5"/>
    <mergeCell ref="A6:A7"/>
    <mergeCell ref="B6:D7"/>
    <mergeCell ref="E6:E7"/>
    <mergeCell ref="G6:I6"/>
    <mergeCell ref="J6:J7"/>
    <mergeCell ref="K6:N6"/>
    <mergeCell ref="O6:R6"/>
    <mergeCell ref="N5:P5"/>
    <mergeCell ref="B8:D8"/>
    <mergeCell ref="A9:R9"/>
    <mergeCell ref="L179:M179"/>
    <mergeCell ref="L201:M201"/>
    <mergeCell ref="B65:D65"/>
    <mergeCell ref="A61:E61"/>
    <mergeCell ref="A62:R62"/>
    <mergeCell ref="B63:D63"/>
    <mergeCell ref="B64:D64"/>
    <mergeCell ref="B58:D58"/>
    <mergeCell ref="B108:D108"/>
    <mergeCell ref="A117:E117"/>
    <mergeCell ref="A69:E69"/>
    <mergeCell ref="A70:E70"/>
    <mergeCell ref="O76:R76"/>
    <mergeCell ref="B78:D78"/>
    <mergeCell ref="N75:P75"/>
    <mergeCell ref="A110:R110"/>
    <mergeCell ref="B116:D116"/>
    <mergeCell ref="B115:D115"/>
    <mergeCell ref="B113:D113"/>
    <mergeCell ref="B114:D114"/>
    <mergeCell ref="O100:R100"/>
    <mergeCell ref="A103:R103"/>
    <mergeCell ref="B102:D102"/>
    <mergeCell ref="A100:A101"/>
    <mergeCell ref="G180:I180"/>
    <mergeCell ref="J180:J181"/>
    <mergeCell ref="K180:N180"/>
    <mergeCell ref="O180:R180"/>
    <mergeCell ref="A150:E150"/>
    <mergeCell ref="A129:I129"/>
    <mergeCell ref="J129:R129"/>
    <mergeCell ref="A130:R130"/>
    <mergeCell ref="J175:R175"/>
    <mergeCell ref="A176:R176"/>
    <mergeCell ref="G178:H178"/>
    <mergeCell ref="L178:M178"/>
    <mergeCell ref="G179:H179"/>
    <mergeCell ref="N179:P179"/>
    <mergeCell ref="B111:D111"/>
    <mergeCell ref="B167:D167"/>
    <mergeCell ref="A175:I175"/>
    <mergeCell ref="A166:R166"/>
    <mergeCell ref="B172:D172"/>
    <mergeCell ref="B169:D169"/>
    <mergeCell ref="B170:D170"/>
    <mergeCell ref="B171:D171"/>
    <mergeCell ref="B194:D194"/>
    <mergeCell ref="G201:H201"/>
    <mergeCell ref="G202:H202"/>
    <mergeCell ref="A197:E197"/>
    <mergeCell ref="J198:R198"/>
    <mergeCell ref="A199:R199"/>
    <mergeCell ref="B182:D182"/>
    <mergeCell ref="A183:R183"/>
    <mergeCell ref="B192:D192"/>
    <mergeCell ref="N202:P202"/>
    <mergeCell ref="B191:D191"/>
    <mergeCell ref="B185:D185"/>
    <mergeCell ref="B188:D188"/>
    <mergeCell ref="A198:I198"/>
    <mergeCell ref="B195:D195"/>
    <mergeCell ref="A196:E196"/>
    <mergeCell ref="B186:D186"/>
    <mergeCell ref="B187:D187"/>
    <mergeCell ref="A189:E189"/>
    <mergeCell ref="A180:A181"/>
    <mergeCell ref="B180:D181"/>
    <mergeCell ref="E180:E181"/>
    <mergeCell ref="A190:R190"/>
    <mergeCell ref="B168:D168"/>
    <mergeCell ref="A173:E173"/>
    <mergeCell ref="B218:D218"/>
    <mergeCell ref="A219:E219"/>
    <mergeCell ref="B19:D19"/>
    <mergeCell ref="B20:D20"/>
    <mergeCell ref="B21:D21"/>
    <mergeCell ref="G154:H154"/>
    <mergeCell ref="L154:M154"/>
    <mergeCell ref="G155:H155"/>
    <mergeCell ref="L155:M155"/>
    <mergeCell ref="A156:A157"/>
    <mergeCell ref="B156:D157"/>
    <mergeCell ref="A152:R152"/>
    <mergeCell ref="B164:D164"/>
    <mergeCell ref="B160:D160"/>
    <mergeCell ref="B162:D162"/>
    <mergeCell ref="O156:R156"/>
    <mergeCell ref="B158:D158"/>
    <mergeCell ref="B184:D184"/>
    <mergeCell ref="A165:E165"/>
    <mergeCell ref="J95:R95"/>
    <mergeCell ref="G75:H75"/>
    <mergeCell ref="L75:M75"/>
    <mergeCell ref="A76:A77"/>
    <mergeCell ref="B76:D77"/>
    <mergeCell ref="E76:E77"/>
    <mergeCell ref="G76:I76"/>
    <mergeCell ref="J76:J77"/>
    <mergeCell ref="K76:N76"/>
    <mergeCell ref="E156:E157"/>
    <mergeCell ref="G156:I156"/>
    <mergeCell ref="J156:J157"/>
    <mergeCell ref="K156:N156"/>
    <mergeCell ref="B161:D161"/>
    <mergeCell ref="B163:D163"/>
    <mergeCell ref="A94:E94"/>
    <mergeCell ref="B112:D112"/>
    <mergeCell ref="A159:R159"/>
    <mergeCell ref="A151:I151"/>
    <mergeCell ref="J151:R151"/>
    <mergeCell ref="N99:P99"/>
    <mergeCell ref="N155:P155"/>
    <mergeCell ref="B100:D101"/>
    <mergeCell ref="B238:D238"/>
    <mergeCell ref="B239:D239"/>
    <mergeCell ref="J221:R221"/>
    <mergeCell ref="L202:M202"/>
    <mergeCell ref="B214:D214"/>
    <mergeCell ref="A220:E220"/>
    <mergeCell ref="A222:R222"/>
    <mergeCell ref="B210:D210"/>
    <mergeCell ref="B209:D209"/>
    <mergeCell ref="B205:D205"/>
    <mergeCell ref="B207:D207"/>
    <mergeCell ref="B213:D213"/>
    <mergeCell ref="A221:I221"/>
    <mergeCell ref="G224:H224"/>
    <mergeCell ref="A206:R206"/>
    <mergeCell ref="N225:P225"/>
    <mergeCell ref="L224:M224"/>
    <mergeCell ref="B216:D216"/>
    <mergeCell ref="B217:D217"/>
    <mergeCell ref="B208:D208"/>
    <mergeCell ref="G28:H28"/>
    <mergeCell ref="B35:D35"/>
    <mergeCell ref="B36:D36"/>
    <mergeCell ref="J245:R245"/>
    <mergeCell ref="O226:R226"/>
    <mergeCell ref="B228:D228"/>
    <mergeCell ref="A229:R229"/>
    <mergeCell ref="B230:D230"/>
    <mergeCell ref="B233:D233"/>
    <mergeCell ref="A236:R236"/>
    <mergeCell ref="B237:D237"/>
    <mergeCell ref="B234:D234"/>
    <mergeCell ref="K226:N226"/>
    <mergeCell ref="J226:J227"/>
    <mergeCell ref="B231:D231"/>
    <mergeCell ref="B232:D232"/>
    <mergeCell ref="E226:E227"/>
    <mergeCell ref="G226:I226"/>
    <mergeCell ref="A245:I245"/>
    <mergeCell ref="F226:F227"/>
    <mergeCell ref="G225:H225"/>
    <mergeCell ref="L225:M225"/>
    <mergeCell ref="A226:A227"/>
    <mergeCell ref="B226:D227"/>
    <mergeCell ref="O53:R53"/>
    <mergeCell ref="G52:H52"/>
    <mergeCell ref="L52:M52"/>
    <mergeCell ref="N52:P52"/>
    <mergeCell ref="A38:E38"/>
    <mergeCell ref="A39:R39"/>
    <mergeCell ref="A48:I48"/>
    <mergeCell ref="J48:R48"/>
    <mergeCell ref="B31:D31"/>
    <mergeCell ref="A32:R32"/>
    <mergeCell ref="B33:D33"/>
    <mergeCell ref="B41:D41"/>
  </mergeCells>
  <pageMargins left="0.67" right="0.19685039370078741" top="0.19685039370078741" bottom="0.19685039370078741" header="0" footer="0"/>
  <pageSetup scale="73" fitToHeight="0" pageOrder="overThenDown" orientation="landscape" r:id="rId1"/>
  <rowBreaks count="12" manualBreakCount="12">
    <brk id="23" max="16" man="1"/>
    <brk id="47" max="16" man="1"/>
    <brk id="70" max="16" man="1"/>
    <brk id="94" max="16" man="1"/>
    <brk id="128" max="16" man="1"/>
    <brk id="150" max="16" man="1"/>
    <brk id="174" max="16" man="1"/>
    <brk id="197" max="16" man="1"/>
    <brk id="220" max="16" man="1"/>
    <brk id="244" max="16" man="1"/>
    <brk id="267" max="16" man="1"/>
    <brk id="29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297"/>
  <sheetViews>
    <sheetView view="pageBreakPreview" zoomScale="55" zoomScaleNormal="100" zoomScaleSheetLayoutView="55" workbookViewId="0">
      <selection activeCell="U33" sqref="U33"/>
    </sheetView>
  </sheetViews>
  <sheetFormatPr defaultColWidth="10.5" defaultRowHeight="11.45" customHeight="1"/>
  <cols>
    <col min="1" max="1" width="10" style="6" customWidth="1"/>
    <col min="2" max="2" width="2" style="1" customWidth="1"/>
    <col min="3" max="3" width="8.5" style="1" customWidth="1"/>
    <col min="4" max="4" width="48.5" style="1" customWidth="1"/>
    <col min="5" max="5" width="15.1640625" style="1" customWidth="1"/>
    <col min="6" max="6" width="15.1640625" style="111" customWidth="1"/>
    <col min="7" max="7" width="11.1640625" style="1" customWidth="1"/>
    <col min="8" max="8" width="9.33203125" style="1" customWidth="1"/>
    <col min="9" max="9" width="10.1640625" style="1" customWidth="1"/>
    <col min="10" max="10" width="10.5" style="1" customWidth="1"/>
    <col min="11" max="11" width="9.1640625" style="1" customWidth="1"/>
    <col min="12" max="12" width="8.6640625" style="1" customWidth="1"/>
    <col min="13" max="13" width="9" style="1" customWidth="1"/>
    <col min="14" max="14" width="8.5" style="1" customWidth="1"/>
    <col min="15" max="15" width="10.33203125" style="1" customWidth="1"/>
    <col min="16" max="16" width="10.6640625" style="1" customWidth="1"/>
    <col min="17" max="17" width="9.33203125" style="1" customWidth="1"/>
    <col min="18" max="18" width="9.1640625" style="1" customWidth="1"/>
  </cols>
  <sheetData>
    <row r="1" spans="1:18" ht="15.75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2" t="s">
        <v>105</v>
      </c>
      <c r="K1" s="122"/>
      <c r="L1" s="122"/>
      <c r="M1" s="122"/>
      <c r="N1" s="122"/>
      <c r="O1" s="122"/>
      <c r="P1" s="122"/>
      <c r="Q1" s="122"/>
      <c r="R1" s="122"/>
    </row>
    <row r="2" spans="1:18" ht="55.5" customHeight="1">
      <c r="A2" s="145" t="s">
        <v>184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1:18" ht="11.1" customHeight="1">
      <c r="A3" s="28"/>
      <c r="B3" s="13"/>
      <c r="C3" s="13"/>
      <c r="D3" s="13"/>
      <c r="E3" s="13"/>
      <c r="F3" s="10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1.1" customHeight="1">
      <c r="A4" s="14"/>
      <c r="B4" s="15"/>
      <c r="C4" s="13"/>
      <c r="D4" s="13"/>
      <c r="E4" s="13"/>
      <c r="F4" s="106"/>
      <c r="G4" s="117" t="s">
        <v>2</v>
      </c>
      <c r="H4" s="117"/>
      <c r="I4" s="13" t="s">
        <v>3</v>
      </c>
      <c r="J4" s="13"/>
      <c r="K4" s="13"/>
      <c r="L4" s="118" t="s">
        <v>4</v>
      </c>
      <c r="M4" s="118"/>
      <c r="N4" s="13"/>
      <c r="O4" s="13"/>
      <c r="P4" s="13"/>
      <c r="Q4" s="13"/>
      <c r="R4" s="13"/>
    </row>
    <row r="5" spans="1:18" ht="18.75" customHeight="1">
      <c r="A5" s="28"/>
      <c r="B5" s="13"/>
      <c r="C5" s="13"/>
      <c r="D5" s="13"/>
      <c r="E5" s="13"/>
      <c r="F5" s="106"/>
      <c r="G5" s="117" t="s">
        <v>5</v>
      </c>
      <c r="H5" s="117"/>
      <c r="I5" s="16">
        <v>1</v>
      </c>
      <c r="J5" s="13"/>
      <c r="K5" s="13"/>
      <c r="L5" s="118" t="s">
        <v>6</v>
      </c>
      <c r="M5" s="118"/>
      <c r="N5" s="92" t="s">
        <v>146</v>
      </c>
      <c r="O5" s="13"/>
      <c r="P5" s="13"/>
      <c r="Q5" s="13"/>
      <c r="R5" s="13"/>
    </row>
    <row r="6" spans="1:18" ht="25.5" customHeight="1">
      <c r="A6" s="135" t="s">
        <v>7</v>
      </c>
      <c r="B6" s="137" t="s">
        <v>8</v>
      </c>
      <c r="C6" s="138"/>
      <c r="D6" s="139"/>
      <c r="E6" s="135" t="s">
        <v>9</v>
      </c>
      <c r="F6" s="135" t="s">
        <v>183</v>
      </c>
      <c r="G6" s="127" t="s">
        <v>10</v>
      </c>
      <c r="H6" s="128"/>
      <c r="I6" s="129"/>
      <c r="J6" s="133" t="s">
        <v>11</v>
      </c>
      <c r="K6" s="127" t="s">
        <v>12</v>
      </c>
      <c r="L6" s="128"/>
      <c r="M6" s="128"/>
      <c r="N6" s="129"/>
      <c r="O6" s="127" t="s">
        <v>13</v>
      </c>
      <c r="P6" s="128"/>
      <c r="Q6" s="128"/>
      <c r="R6" s="129"/>
    </row>
    <row r="7" spans="1:18" ht="30.75" customHeight="1">
      <c r="A7" s="136"/>
      <c r="B7" s="140"/>
      <c r="C7" s="141"/>
      <c r="D7" s="142"/>
      <c r="E7" s="136"/>
      <c r="F7" s="136"/>
      <c r="G7" s="85" t="s">
        <v>14</v>
      </c>
      <c r="H7" s="85" t="s">
        <v>15</v>
      </c>
      <c r="I7" s="85" t="s">
        <v>16</v>
      </c>
      <c r="J7" s="134"/>
      <c r="K7" s="85" t="s">
        <v>17</v>
      </c>
      <c r="L7" s="85" t="s">
        <v>18</v>
      </c>
      <c r="M7" s="85" t="s">
        <v>19</v>
      </c>
      <c r="N7" s="85" t="s">
        <v>20</v>
      </c>
      <c r="O7" s="85" t="s">
        <v>21</v>
      </c>
      <c r="P7" s="85" t="s">
        <v>22</v>
      </c>
      <c r="Q7" s="85" t="s">
        <v>23</v>
      </c>
      <c r="R7" s="43" t="s">
        <v>24</v>
      </c>
    </row>
    <row r="8" spans="1:18" ht="20.100000000000001" customHeight="1">
      <c r="A8" s="70">
        <v>1</v>
      </c>
      <c r="B8" s="123">
        <v>2</v>
      </c>
      <c r="C8" s="124"/>
      <c r="D8" s="125"/>
      <c r="E8" s="70">
        <v>3</v>
      </c>
      <c r="F8" s="70">
        <v>4</v>
      </c>
      <c r="G8" s="70">
        <v>5</v>
      </c>
      <c r="H8" s="70">
        <v>6</v>
      </c>
      <c r="I8" s="70">
        <v>7</v>
      </c>
      <c r="J8" s="70">
        <v>8</v>
      </c>
      <c r="K8" s="70">
        <v>9</v>
      </c>
      <c r="L8" s="70">
        <v>10</v>
      </c>
      <c r="M8" s="70">
        <v>11</v>
      </c>
      <c r="N8" s="70">
        <v>12</v>
      </c>
      <c r="O8" s="70">
        <v>13</v>
      </c>
      <c r="P8" s="70">
        <v>14</v>
      </c>
      <c r="Q8" s="70">
        <v>15</v>
      </c>
      <c r="R8" s="70">
        <v>16</v>
      </c>
    </row>
    <row r="9" spans="1:18" ht="20.100000000000001" customHeight="1">
      <c r="A9" s="190" t="s">
        <v>25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2"/>
    </row>
    <row r="10" spans="1:18" ht="20.100000000000001" customHeight="1">
      <c r="A10" s="3" t="s">
        <v>185</v>
      </c>
      <c r="B10" s="149" t="s">
        <v>186</v>
      </c>
      <c r="C10" s="149"/>
      <c r="D10" s="149"/>
      <c r="E10" s="2" t="s">
        <v>187</v>
      </c>
      <c r="F10" s="2">
        <v>9</v>
      </c>
      <c r="G10" s="83">
        <v>5.0999999999999996</v>
      </c>
      <c r="H10" s="3">
        <v>7.5</v>
      </c>
      <c r="I10" s="3">
        <v>23</v>
      </c>
      <c r="J10" s="3">
        <v>180.44</v>
      </c>
      <c r="K10" s="2">
        <v>0.14000000000000001</v>
      </c>
      <c r="L10" s="2">
        <v>1.24</v>
      </c>
      <c r="M10" s="2">
        <v>0.04</v>
      </c>
      <c r="N10" s="2">
        <v>0.45</v>
      </c>
      <c r="O10" s="3">
        <v>132</v>
      </c>
      <c r="P10" s="3">
        <v>175</v>
      </c>
      <c r="Q10" s="3">
        <v>36</v>
      </c>
      <c r="R10" s="5">
        <v>1.5</v>
      </c>
    </row>
    <row r="11" spans="1:18" ht="20.100000000000001" customHeight="1">
      <c r="A11" s="3" t="s">
        <v>124</v>
      </c>
      <c r="B11" s="149" t="s">
        <v>42</v>
      </c>
      <c r="C11" s="149"/>
      <c r="D11" s="149"/>
      <c r="E11" s="3">
        <v>15</v>
      </c>
      <c r="F11" s="3">
        <v>9</v>
      </c>
      <c r="G11" s="83">
        <v>3.45</v>
      </c>
      <c r="H11" s="3">
        <v>4.45</v>
      </c>
      <c r="I11" s="3">
        <v>0.4</v>
      </c>
      <c r="J11" s="3">
        <v>72.66</v>
      </c>
      <c r="K11" s="3">
        <v>0</v>
      </c>
      <c r="L11" s="3">
        <v>0</v>
      </c>
      <c r="M11" s="3">
        <v>4.4999999999999998E-2</v>
      </c>
      <c r="N11" s="2">
        <v>0.2</v>
      </c>
      <c r="O11" s="3">
        <v>132</v>
      </c>
      <c r="P11" s="3">
        <v>75</v>
      </c>
      <c r="Q11" s="4">
        <v>5.3</v>
      </c>
      <c r="R11" s="5">
        <v>0.2</v>
      </c>
    </row>
    <row r="12" spans="1:18" ht="20.100000000000001" customHeight="1">
      <c r="A12" s="3" t="s">
        <v>115</v>
      </c>
      <c r="B12" s="149" t="s">
        <v>36</v>
      </c>
      <c r="C12" s="149"/>
      <c r="D12" s="149"/>
      <c r="E12" s="3">
        <v>200</v>
      </c>
      <c r="F12" s="3">
        <v>8</v>
      </c>
      <c r="G12" s="83">
        <v>1.5</v>
      </c>
      <c r="H12" s="3">
        <v>1.3</v>
      </c>
      <c r="I12" s="3">
        <v>22.3</v>
      </c>
      <c r="J12" s="2">
        <v>107</v>
      </c>
      <c r="K12" s="2">
        <v>1</v>
      </c>
      <c r="L12" s="2">
        <v>0.01</v>
      </c>
      <c r="M12" s="2">
        <v>0</v>
      </c>
      <c r="N12" s="2">
        <v>0</v>
      </c>
      <c r="O12" s="2">
        <v>61</v>
      </c>
      <c r="P12" s="2">
        <v>45</v>
      </c>
      <c r="Q12" s="2">
        <v>7</v>
      </c>
      <c r="R12" s="7">
        <v>1</v>
      </c>
    </row>
    <row r="13" spans="1:18" ht="20.100000000000001" customHeight="1">
      <c r="A13" s="2" t="s">
        <v>33</v>
      </c>
      <c r="B13" s="149" t="s">
        <v>75</v>
      </c>
      <c r="C13" s="149"/>
      <c r="D13" s="149"/>
      <c r="E13" s="3">
        <v>40</v>
      </c>
      <c r="F13" s="3">
        <v>4</v>
      </c>
      <c r="G13" s="84">
        <v>3.16</v>
      </c>
      <c r="H13" s="2">
        <v>0.4</v>
      </c>
      <c r="I13" s="2">
        <v>19.3</v>
      </c>
      <c r="J13" s="2">
        <v>94.4</v>
      </c>
      <c r="K13" s="2">
        <v>7.0000000000000007E-2</v>
      </c>
      <c r="L13" s="2">
        <v>0</v>
      </c>
      <c r="M13" s="2">
        <v>0</v>
      </c>
      <c r="N13" s="2">
        <v>0.3</v>
      </c>
      <c r="O13" s="2">
        <v>9.1999999999999993</v>
      </c>
      <c r="P13" s="2">
        <v>34.799999999999997</v>
      </c>
      <c r="Q13" s="2">
        <v>13.2</v>
      </c>
      <c r="R13" s="7">
        <v>0.8</v>
      </c>
    </row>
    <row r="14" spans="1:18" ht="20.100000000000001" customHeight="1">
      <c r="A14" s="2" t="s">
        <v>33</v>
      </c>
      <c r="B14" s="159" t="s">
        <v>101</v>
      </c>
      <c r="C14" s="160"/>
      <c r="D14" s="161"/>
      <c r="E14" s="3">
        <v>100</v>
      </c>
      <c r="F14" s="3">
        <v>10</v>
      </c>
      <c r="G14" s="84">
        <v>0.4</v>
      </c>
      <c r="H14" s="2">
        <v>0.4</v>
      </c>
      <c r="I14" s="2">
        <v>9.8000000000000007</v>
      </c>
      <c r="J14" s="2">
        <v>47</v>
      </c>
      <c r="K14" s="3">
        <v>0</v>
      </c>
      <c r="L14" s="3">
        <v>45</v>
      </c>
      <c r="M14" s="3">
        <v>0</v>
      </c>
      <c r="N14" s="2">
        <v>0.2</v>
      </c>
      <c r="O14" s="3">
        <v>31</v>
      </c>
      <c r="P14" s="3">
        <v>21</v>
      </c>
      <c r="Q14" s="4">
        <v>12</v>
      </c>
      <c r="R14" s="69">
        <v>0.2</v>
      </c>
    </row>
    <row r="15" spans="1:18" ht="20.100000000000001" customHeight="1">
      <c r="A15" s="187" t="s">
        <v>26</v>
      </c>
      <c r="B15" s="187"/>
      <c r="C15" s="187"/>
      <c r="D15" s="187"/>
      <c r="E15" s="187"/>
      <c r="F15" s="103">
        <f>SUM(F10:F14)</f>
        <v>40</v>
      </c>
      <c r="G15" s="93">
        <f>SUM(G10:G14)</f>
        <v>13.610000000000001</v>
      </c>
      <c r="H15" s="93">
        <f t="shared" ref="H15:R15" si="0">SUM(H10:H14)</f>
        <v>14.05</v>
      </c>
      <c r="I15" s="93">
        <f t="shared" si="0"/>
        <v>74.8</v>
      </c>
      <c r="J15" s="93">
        <f t="shared" si="0"/>
        <v>501.5</v>
      </c>
      <c r="K15" s="93">
        <f t="shared" si="0"/>
        <v>1.2100000000000002</v>
      </c>
      <c r="L15" s="93">
        <f t="shared" si="0"/>
        <v>46.25</v>
      </c>
      <c r="M15" s="93">
        <f t="shared" si="0"/>
        <v>8.4999999999999992E-2</v>
      </c>
      <c r="N15" s="93">
        <f t="shared" si="0"/>
        <v>1.1499999999999999</v>
      </c>
      <c r="O15" s="93">
        <f t="shared" si="0"/>
        <v>365.2</v>
      </c>
      <c r="P15" s="93">
        <f t="shared" si="0"/>
        <v>350.8</v>
      </c>
      <c r="Q15" s="93">
        <f t="shared" si="0"/>
        <v>73.5</v>
      </c>
      <c r="R15" s="86">
        <f t="shared" si="0"/>
        <v>3.7</v>
      </c>
    </row>
    <row r="16" spans="1:18" ht="20.100000000000001" customHeight="1">
      <c r="A16" s="187" t="s">
        <v>27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9"/>
    </row>
    <row r="17" spans="1:18" ht="20.100000000000001" customHeight="1">
      <c r="A17" s="3" t="s">
        <v>126</v>
      </c>
      <c r="B17" s="180" t="s">
        <v>170</v>
      </c>
      <c r="C17" s="180"/>
      <c r="D17" s="180"/>
      <c r="E17" s="3">
        <v>60</v>
      </c>
      <c r="F17" s="3">
        <v>10</v>
      </c>
      <c r="G17" s="83">
        <v>0.64</v>
      </c>
      <c r="H17" s="3">
        <v>3.08</v>
      </c>
      <c r="I17" s="3">
        <v>11.09</v>
      </c>
      <c r="J17" s="3">
        <v>74.599999999999994</v>
      </c>
      <c r="K17" s="3">
        <v>0.02</v>
      </c>
      <c r="L17" s="3">
        <v>4.08</v>
      </c>
      <c r="M17" s="2">
        <v>0</v>
      </c>
      <c r="N17" s="3">
        <v>1.32</v>
      </c>
      <c r="O17" s="3">
        <v>17.149999999999999</v>
      </c>
      <c r="P17" s="3">
        <v>20.72</v>
      </c>
      <c r="Q17" s="3">
        <v>9.91</v>
      </c>
      <c r="R17" s="5">
        <v>0.44</v>
      </c>
    </row>
    <row r="18" spans="1:18" ht="24.75" customHeight="1">
      <c r="A18" s="3" t="s">
        <v>118</v>
      </c>
      <c r="B18" s="149" t="s">
        <v>188</v>
      </c>
      <c r="C18" s="149"/>
      <c r="D18" s="149"/>
      <c r="E18" s="3" t="s">
        <v>189</v>
      </c>
      <c r="F18" s="3">
        <v>20</v>
      </c>
      <c r="G18" s="83">
        <v>5.2</v>
      </c>
      <c r="H18" s="3">
        <v>6.3</v>
      </c>
      <c r="I18" s="3">
        <v>8</v>
      </c>
      <c r="J18" s="3">
        <v>109.42</v>
      </c>
      <c r="K18" s="3">
        <v>0.1</v>
      </c>
      <c r="L18" s="3">
        <v>29.8</v>
      </c>
      <c r="M18" s="2">
        <v>0.1</v>
      </c>
      <c r="N18" s="2">
        <v>0.2</v>
      </c>
      <c r="O18" s="3">
        <v>35.1</v>
      </c>
      <c r="P18" s="3">
        <v>124.3</v>
      </c>
      <c r="Q18" s="3">
        <v>16</v>
      </c>
      <c r="R18" s="94">
        <v>0.7</v>
      </c>
    </row>
    <row r="19" spans="1:18" ht="20.100000000000001" customHeight="1">
      <c r="A19" s="3" t="s">
        <v>119</v>
      </c>
      <c r="B19" s="149" t="s">
        <v>39</v>
      </c>
      <c r="C19" s="149"/>
      <c r="D19" s="149"/>
      <c r="E19" s="3">
        <v>200</v>
      </c>
      <c r="F19" s="3">
        <v>32</v>
      </c>
      <c r="G19" s="83">
        <v>20.399999999999999</v>
      </c>
      <c r="H19" s="3">
        <v>23</v>
      </c>
      <c r="I19" s="3">
        <v>37.5</v>
      </c>
      <c r="J19" s="3">
        <v>428</v>
      </c>
      <c r="K19" s="3">
        <v>0.1</v>
      </c>
      <c r="L19" s="3">
        <v>14.7</v>
      </c>
      <c r="M19" s="2">
        <v>0.3</v>
      </c>
      <c r="N19" s="3">
        <v>6</v>
      </c>
      <c r="O19" s="3">
        <v>44</v>
      </c>
      <c r="P19" s="3">
        <v>216</v>
      </c>
      <c r="Q19" s="4">
        <v>46.7</v>
      </c>
      <c r="R19" s="5">
        <v>2.7</v>
      </c>
    </row>
    <row r="20" spans="1:18" ht="20.100000000000001" customHeight="1">
      <c r="A20" s="3" t="s">
        <v>120</v>
      </c>
      <c r="B20" s="149" t="s">
        <v>40</v>
      </c>
      <c r="C20" s="149"/>
      <c r="D20" s="149"/>
      <c r="E20" s="3">
        <v>200</v>
      </c>
      <c r="F20" s="3">
        <v>3</v>
      </c>
      <c r="G20" s="83">
        <v>0.6</v>
      </c>
      <c r="H20" s="2">
        <v>0.1</v>
      </c>
      <c r="I20" s="3">
        <v>35.700000000000003</v>
      </c>
      <c r="J20" s="3">
        <v>131</v>
      </c>
      <c r="K20" s="2">
        <v>0.02</v>
      </c>
      <c r="L20" s="2">
        <v>51.4</v>
      </c>
      <c r="M20" s="2">
        <v>0.01</v>
      </c>
      <c r="N20" s="2">
        <v>0.5</v>
      </c>
      <c r="O20" s="2">
        <v>21</v>
      </c>
      <c r="P20" s="2">
        <v>23</v>
      </c>
      <c r="Q20" s="2">
        <v>16</v>
      </c>
      <c r="R20" s="7">
        <v>0.7</v>
      </c>
    </row>
    <row r="21" spans="1:18" ht="20.100000000000001" customHeight="1">
      <c r="A21" s="2" t="s">
        <v>33</v>
      </c>
      <c r="B21" s="149" t="s">
        <v>41</v>
      </c>
      <c r="C21" s="149"/>
      <c r="D21" s="149"/>
      <c r="E21" s="3">
        <v>40</v>
      </c>
      <c r="F21" s="3">
        <v>3</v>
      </c>
      <c r="G21" s="83">
        <v>2.6</v>
      </c>
      <c r="H21" s="3">
        <v>0.5</v>
      </c>
      <c r="I21" s="3">
        <v>15.8</v>
      </c>
      <c r="J21" s="3">
        <v>78.239999999999995</v>
      </c>
      <c r="K21" s="3">
        <v>0.1</v>
      </c>
      <c r="L21" s="2">
        <v>0</v>
      </c>
      <c r="M21" s="2">
        <v>0</v>
      </c>
      <c r="N21" s="2">
        <v>0.8</v>
      </c>
      <c r="O21" s="3">
        <v>5.8</v>
      </c>
      <c r="P21" s="3">
        <v>6.7</v>
      </c>
      <c r="Q21" s="3">
        <v>27.9</v>
      </c>
      <c r="R21" s="95">
        <v>1.6</v>
      </c>
    </row>
    <row r="22" spans="1:18" ht="20.100000000000001" customHeight="1">
      <c r="A22" s="195" t="s">
        <v>28</v>
      </c>
      <c r="B22" s="195"/>
      <c r="C22" s="195"/>
      <c r="D22" s="195"/>
      <c r="E22" s="195"/>
      <c r="F22" s="102">
        <f>SUM(F17:F21)</f>
        <v>68</v>
      </c>
      <c r="G22" s="83">
        <f>SUM(G17:G21)</f>
        <v>29.44</v>
      </c>
      <c r="H22" s="83">
        <f t="shared" ref="H22:R22" si="1">SUM(H17:H21)</f>
        <v>32.979999999999997</v>
      </c>
      <c r="I22" s="83">
        <f t="shared" si="1"/>
        <v>108.09</v>
      </c>
      <c r="J22" s="83">
        <f t="shared" si="1"/>
        <v>821.26</v>
      </c>
      <c r="K22" s="83">
        <f t="shared" si="1"/>
        <v>0.34</v>
      </c>
      <c r="L22" s="83">
        <f t="shared" si="1"/>
        <v>99.97999999999999</v>
      </c>
      <c r="M22" s="83">
        <f t="shared" si="1"/>
        <v>0.41000000000000003</v>
      </c>
      <c r="N22" s="83">
        <f t="shared" si="1"/>
        <v>8.82</v>
      </c>
      <c r="O22" s="83">
        <f t="shared" si="1"/>
        <v>123.05</v>
      </c>
      <c r="P22" s="83">
        <f t="shared" si="1"/>
        <v>390.71999999999997</v>
      </c>
      <c r="Q22" s="83">
        <f t="shared" si="1"/>
        <v>116.50999999999999</v>
      </c>
      <c r="R22" s="86">
        <f t="shared" si="1"/>
        <v>6.1400000000000006</v>
      </c>
    </row>
    <row r="23" spans="1:18" ht="20.100000000000001" customHeight="1">
      <c r="A23" s="163" t="s">
        <v>29</v>
      </c>
      <c r="B23" s="163"/>
      <c r="C23" s="163"/>
      <c r="D23" s="163"/>
      <c r="E23" s="163"/>
      <c r="F23" s="102">
        <f>F15+F22</f>
        <v>108</v>
      </c>
      <c r="G23" s="83">
        <f>G22+G15</f>
        <v>43.050000000000004</v>
      </c>
      <c r="H23" s="83">
        <f t="shared" ref="H23:R23" si="2">H22+H15</f>
        <v>47.03</v>
      </c>
      <c r="I23" s="83">
        <f t="shared" si="2"/>
        <v>182.89</v>
      </c>
      <c r="J23" s="83">
        <f t="shared" si="2"/>
        <v>1322.76</v>
      </c>
      <c r="K23" s="83">
        <f t="shared" si="2"/>
        <v>1.5500000000000003</v>
      </c>
      <c r="L23" s="83">
        <f t="shared" si="2"/>
        <v>146.22999999999999</v>
      </c>
      <c r="M23" s="83">
        <f t="shared" si="2"/>
        <v>0.495</v>
      </c>
      <c r="N23" s="83">
        <f t="shared" si="2"/>
        <v>9.9700000000000006</v>
      </c>
      <c r="O23" s="83">
        <f t="shared" si="2"/>
        <v>488.25</v>
      </c>
      <c r="P23" s="83">
        <f t="shared" si="2"/>
        <v>741.52</v>
      </c>
      <c r="Q23" s="83">
        <f t="shared" si="2"/>
        <v>190.01</v>
      </c>
      <c r="R23" s="83">
        <f t="shared" si="2"/>
        <v>9.84</v>
      </c>
    </row>
    <row r="24" spans="1:18" ht="15.75" customHeight="1">
      <c r="A24" s="121" t="s">
        <v>0</v>
      </c>
      <c r="B24" s="121"/>
      <c r="C24" s="121"/>
      <c r="D24" s="121"/>
      <c r="E24" s="121"/>
      <c r="F24" s="121"/>
      <c r="G24" s="121"/>
      <c r="H24" s="121"/>
      <c r="I24" s="121"/>
      <c r="J24" s="122" t="s">
        <v>105</v>
      </c>
      <c r="K24" s="122"/>
      <c r="L24" s="122"/>
      <c r="M24" s="122"/>
      <c r="N24" s="122"/>
      <c r="O24" s="122"/>
      <c r="P24" s="122"/>
      <c r="Q24" s="122"/>
      <c r="R24" s="122"/>
    </row>
    <row r="25" spans="1:18" ht="55.5" customHeight="1">
      <c r="A25" s="145" t="s">
        <v>184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</row>
    <row r="26" spans="1:18" ht="11.1" customHeight="1">
      <c r="A26" s="20"/>
      <c r="B26" s="21"/>
      <c r="C26" s="21"/>
      <c r="D26" s="21"/>
      <c r="E26" s="21"/>
      <c r="F26" s="107"/>
      <c r="G26" s="22"/>
      <c r="H26" s="23"/>
      <c r="I26" s="23"/>
      <c r="J26" s="24"/>
      <c r="K26" s="23"/>
      <c r="L26" s="23"/>
      <c r="M26" s="23"/>
      <c r="N26" s="23"/>
      <c r="O26" s="23"/>
      <c r="P26" s="23"/>
      <c r="Q26" s="23"/>
      <c r="R26" s="23"/>
    </row>
    <row r="27" spans="1:18" ht="11.1" customHeight="1">
      <c r="A27" s="14"/>
      <c r="B27" s="15"/>
      <c r="C27" s="13"/>
      <c r="D27" s="13"/>
      <c r="E27" s="13"/>
      <c r="F27" s="106"/>
      <c r="G27" s="117" t="s">
        <v>2</v>
      </c>
      <c r="H27" s="117"/>
      <c r="I27" s="13" t="s">
        <v>30</v>
      </c>
      <c r="J27" s="13"/>
      <c r="K27" s="13"/>
      <c r="L27" s="118" t="s">
        <v>4</v>
      </c>
      <c r="M27" s="118"/>
      <c r="N27" s="13"/>
      <c r="O27" s="13"/>
      <c r="P27" s="13"/>
      <c r="Q27" s="13"/>
      <c r="R27" s="13"/>
    </row>
    <row r="28" spans="1:18" ht="11.1" customHeight="1">
      <c r="A28" s="28"/>
      <c r="B28" s="13"/>
      <c r="C28" s="13"/>
      <c r="D28" s="13"/>
      <c r="E28" s="13"/>
      <c r="F28" s="106"/>
      <c r="G28" s="193" t="s">
        <v>5</v>
      </c>
      <c r="H28" s="193"/>
      <c r="I28" s="16">
        <v>1</v>
      </c>
      <c r="J28" s="13"/>
      <c r="K28" s="13"/>
      <c r="L28" s="194" t="s">
        <v>6</v>
      </c>
      <c r="M28" s="194"/>
      <c r="N28" s="92" t="s">
        <v>146</v>
      </c>
      <c r="O28" s="13"/>
      <c r="P28" s="13"/>
      <c r="Q28" s="13"/>
      <c r="R28" s="13"/>
    </row>
    <row r="29" spans="1:18" ht="21.95" customHeight="1">
      <c r="A29" s="135" t="s">
        <v>7</v>
      </c>
      <c r="B29" s="137" t="s">
        <v>8</v>
      </c>
      <c r="C29" s="138"/>
      <c r="D29" s="139"/>
      <c r="E29" s="135" t="s">
        <v>9</v>
      </c>
      <c r="F29" s="135" t="s">
        <v>183</v>
      </c>
      <c r="G29" s="127" t="s">
        <v>10</v>
      </c>
      <c r="H29" s="128"/>
      <c r="I29" s="129"/>
      <c r="J29" s="133" t="s">
        <v>11</v>
      </c>
      <c r="K29" s="127" t="s">
        <v>12</v>
      </c>
      <c r="L29" s="128"/>
      <c r="M29" s="128"/>
      <c r="N29" s="129"/>
      <c r="O29" s="127" t="s">
        <v>13</v>
      </c>
      <c r="P29" s="128"/>
      <c r="Q29" s="128"/>
      <c r="R29" s="129"/>
    </row>
    <row r="30" spans="1:18" ht="27.75" customHeight="1">
      <c r="A30" s="136"/>
      <c r="B30" s="140"/>
      <c r="C30" s="141"/>
      <c r="D30" s="142"/>
      <c r="E30" s="136"/>
      <c r="F30" s="136"/>
      <c r="G30" s="85" t="s">
        <v>14</v>
      </c>
      <c r="H30" s="85" t="s">
        <v>15</v>
      </c>
      <c r="I30" s="85" t="s">
        <v>16</v>
      </c>
      <c r="J30" s="134"/>
      <c r="K30" s="85" t="s">
        <v>17</v>
      </c>
      <c r="L30" s="85" t="s">
        <v>18</v>
      </c>
      <c r="M30" s="85" t="s">
        <v>19</v>
      </c>
      <c r="N30" s="85" t="s">
        <v>20</v>
      </c>
      <c r="O30" s="85" t="s">
        <v>21</v>
      </c>
      <c r="P30" s="85" t="s">
        <v>22</v>
      </c>
      <c r="Q30" s="85" t="s">
        <v>23</v>
      </c>
      <c r="R30" s="43" t="s">
        <v>24</v>
      </c>
    </row>
    <row r="31" spans="1:18" ht="20.100000000000001" customHeight="1">
      <c r="A31" s="70">
        <v>1</v>
      </c>
      <c r="B31" s="123">
        <v>2</v>
      </c>
      <c r="C31" s="124"/>
      <c r="D31" s="125"/>
      <c r="E31" s="70">
        <v>3</v>
      </c>
      <c r="F31" s="70">
        <v>4</v>
      </c>
      <c r="G31" s="70">
        <v>5</v>
      </c>
      <c r="H31" s="70">
        <v>6</v>
      </c>
      <c r="I31" s="70">
        <v>7</v>
      </c>
      <c r="J31" s="70">
        <v>8</v>
      </c>
      <c r="K31" s="70">
        <v>9</v>
      </c>
      <c r="L31" s="70">
        <v>10</v>
      </c>
      <c r="M31" s="70">
        <v>11</v>
      </c>
      <c r="N31" s="70">
        <v>12</v>
      </c>
      <c r="O31" s="70">
        <v>13</v>
      </c>
      <c r="P31" s="70">
        <v>14</v>
      </c>
      <c r="Q31" s="70">
        <v>15</v>
      </c>
      <c r="R31" s="70">
        <v>16</v>
      </c>
    </row>
    <row r="32" spans="1:18" ht="20.100000000000001" customHeight="1">
      <c r="A32" s="196" t="s">
        <v>25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9"/>
    </row>
    <row r="33" spans="1:18" ht="20.100000000000001" customHeight="1">
      <c r="A33" s="3" t="s">
        <v>185</v>
      </c>
      <c r="B33" s="180" t="s">
        <v>190</v>
      </c>
      <c r="C33" s="180"/>
      <c r="D33" s="180"/>
      <c r="E33" s="2" t="s">
        <v>187</v>
      </c>
      <c r="F33" s="2">
        <v>9</v>
      </c>
      <c r="G33" s="83">
        <v>4</v>
      </c>
      <c r="H33" s="3">
        <v>6.7</v>
      </c>
      <c r="I33" s="3">
        <v>23.1</v>
      </c>
      <c r="J33" s="3">
        <v>169.03</v>
      </c>
      <c r="K33" s="2">
        <v>0.05</v>
      </c>
      <c r="L33" s="2">
        <v>0.9</v>
      </c>
      <c r="M33" s="2">
        <v>0.04</v>
      </c>
      <c r="N33" s="2">
        <v>0.6</v>
      </c>
      <c r="O33" s="3">
        <v>74</v>
      </c>
      <c r="P33" s="3">
        <v>98.6</v>
      </c>
      <c r="Q33" s="3">
        <v>23.8</v>
      </c>
      <c r="R33" s="5">
        <v>1.1000000000000001</v>
      </c>
    </row>
    <row r="34" spans="1:18" ht="20.100000000000001" customHeight="1">
      <c r="A34" s="3" t="s">
        <v>163</v>
      </c>
      <c r="B34" s="159" t="s">
        <v>74</v>
      </c>
      <c r="C34" s="160"/>
      <c r="D34" s="161"/>
      <c r="E34" s="3">
        <v>40</v>
      </c>
      <c r="F34" s="3">
        <v>8</v>
      </c>
      <c r="G34" s="83">
        <v>5.0999999999999996</v>
      </c>
      <c r="H34" s="3">
        <v>4.5999999999999996</v>
      </c>
      <c r="I34" s="3">
        <v>0.3</v>
      </c>
      <c r="J34" s="3">
        <v>63</v>
      </c>
      <c r="K34" s="2">
        <v>0.03</v>
      </c>
      <c r="L34" s="2">
        <v>0</v>
      </c>
      <c r="M34" s="2">
        <v>0.1</v>
      </c>
      <c r="N34" s="2">
        <v>0.2</v>
      </c>
      <c r="O34" s="2">
        <v>22</v>
      </c>
      <c r="P34" s="2">
        <v>77</v>
      </c>
      <c r="Q34" s="2">
        <v>5</v>
      </c>
      <c r="R34" s="96">
        <v>1</v>
      </c>
    </row>
    <row r="35" spans="1:18" ht="20.100000000000001" customHeight="1">
      <c r="A35" s="3" t="s">
        <v>125</v>
      </c>
      <c r="B35" s="149" t="s">
        <v>43</v>
      </c>
      <c r="C35" s="149"/>
      <c r="D35" s="149"/>
      <c r="E35" s="3">
        <v>200</v>
      </c>
      <c r="F35" s="3">
        <v>6</v>
      </c>
      <c r="G35" s="83">
        <v>3</v>
      </c>
      <c r="H35" s="3">
        <v>2.6</v>
      </c>
      <c r="I35" s="3">
        <v>24.8</v>
      </c>
      <c r="J35" s="3">
        <v>134.15</v>
      </c>
      <c r="K35" s="3">
        <v>0.04</v>
      </c>
      <c r="L35" s="2">
        <v>1</v>
      </c>
      <c r="M35" s="2">
        <v>0.01</v>
      </c>
      <c r="N35" s="2">
        <v>0</v>
      </c>
      <c r="O35" s="3">
        <v>121</v>
      </c>
      <c r="P35" s="3">
        <v>90</v>
      </c>
      <c r="Q35" s="4">
        <v>14</v>
      </c>
      <c r="R35" s="5">
        <v>1</v>
      </c>
    </row>
    <row r="36" spans="1:18" ht="20.100000000000001" customHeight="1">
      <c r="A36" s="2" t="s">
        <v>33</v>
      </c>
      <c r="B36" s="149" t="s">
        <v>75</v>
      </c>
      <c r="C36" s="149"/>
      <c r="D36" s="149"/>
      <c r="E36" s="3">
        <v>40</v>
      </c>
      <c r="F36" s="3">
        <v>4</v>
      </c>
      <c r="G36" s="84">
        <v>3.16</v>
      </c>
      <c r="H36" s="2">
        <v>0.4</v>
      </c>
      <c r="I36" s="2">
        <v>19.3</v>
      </c>
      <c r="J36" s="2">
        <v>94.4</v>
      </c>
      <c r="K36" s="2">
        <v>7.0000000000000007E-2</v>
      </c>
      <c r="L36" s="2">
        <v>0</v>
      </c>
      <c r="M36" s="2">
        <v>0</v>
      </c>
      <c r="N36" s="2">
        <v>0.3</v>
      </c>
      <c r="O36" s="2">
        <v>9.1999999999999993</v>
      </c>
      <c r="P36" s="2">
        <v>34.799999999999997</v>
      </c>
      <c r="Q36" s="2">
        <v>13.2</v>
      </c>
      <c r="R36" s="7">
        <v>0.8</v>
      </c>
    </row>
    <row r="37" spans="1:18" ht="20.100000000000001" customHeight="1">
      <c r="A37" s="61" t="s">
        <v>33</v>
      </c>
      <c r="B37" s="126" t="s">
        <v>101</v>
      </c>
      <c r="C37" s="126"/>
      <c r="D37" s="126"/>
      <c r="E37" s="51">
        <v>100</v>
      </c>
      <c r="F37" s="51">
        <v>13</v>
      </c>
      <c r="G37" s="86">
        <v>0.9</v>
      </c>
      <c r="H37" s="51">
        <v>0.2</v>
      </c>
      <c r="I37" s="51">
        <v>8.1</v>
      </c>
      <c r="J37" s="51">
        <v>43</v>
      </c>
      <c r="K37" s="3">
        <v>0</v>
      </c>
      <c r="L37" s="3">
        <v>1</v>
      </c>
      <c r="M37" s="3">
        <v>0.04</v>
      </c>
      <c r="N37" s="2">
        <v>0</v>
      </c>
      <c r="O37" s="3">
        <v>290</v>
      </c>
      <c r="P37" s="3">
        <v>950</v>
      </c>
      <c r="Q37" s="4">
        <v>140</v>
      </c>
      <c r="R37" s="67">
        <v>0</v>
      </c>
    </row>
    <row r="38" spans="1:18" ht="20.100000000000001" customHeight="1">
      <c r="A38" s="163" t="s">
        <v>26</v>
      </c>
      <c r="B38" s="163"/>
      <c r="C38" s="163"/>
      <c r="D38" s="163"/>
      <c r="E38" s="163"/>
      <c r="F38" s="103">
        <f>SUM(F33:F37)</f>
        <v>40</v>
      </c>
      <c r="G38" s="83">
        <f>SUM(G33:G37)</f>
        <v>16.16</v>
      </c>
      <c r="H38" s="83">
        <f t="shared" ref="H38:R38" si="3">SUM(H33:H37)</f>
        <v>14.5</v>
      </c>
      <c r="I38" s="83">
        <f t="shared" si="3"/>
        <v>75.599999999999994</v>
      </c>
      <c r="J38" s="83">
        <f t="shared" si="3"/>
        <v>503.58000000000004</v>
      </c>
      <c r="K38" s="83">
        <f t="shared" si="3"/>
        <v>0.19</v>
      </c>
      <c r="L38" s="83">
        <f t="shared" si="3"/>
        <v>2.9</v>
      </c>
      <c r="M38" s="83">
        <f t="shared" si="3"/>
        <v>0.19000000000000003</v>
      </c>
      <c r="N38" s="83">
        <f t="shared" si="3"/>
        <v>1.1000000000000001</v>
      </c>
      <c r="O38" s="83">
        <f t="shared" si="3"/>
        <v>516.20000000000005</v>
      </c>
      <c r="P38" s="83">
        <f t="shared" si="3"/>
        <v>1250.4000000000001</v>
      </c>
      <c r="Q38" s="83">
        <f t="shared" si="3"/>
        <v>196</v>
      </c>
      <c r="R38" s="86">
        <f t="shared" si="3"/>
        <v>3.9000000000000004</v>
      </c>
    </row>
    <row r="39" spans="1:18" ht="20.100000000000001" customHeight="1">
      <c r="A39" s="196" t="s">
        <v>27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8"/>
    </row>
    <row r="40" spans="1:18" ht="30" customHeight="1">
      <c r="A40" s="3" t="s">
        <v>33</v>
      </c>
      <c r="B40" s="180" t="s">
        <v>191</v>
      </c>
      <c r="C40" s="180"/>
      <c r="D40" s="180"/>
      <c r="E40" s="3">
        <v>60</v>
      </c>
      <c r="F40" s="3">
        <v>10</v>
      </c>
      <c r="G40" s="83">
        <v>1.2</v>
      </c>
      <c r="H40" s="3">
        <v>4.5999999999999996</v>
      </c>
      <c r="I40" s="3">
        <v>0.1</v>
      </c>
      <c r="J40" s="3">
        <v>67.2</v>
      </c>
      <c r="K40" s="3">
        <v>0.4</v>
      </c>
      <c r="L40" s="3">
        <v>0.28000000000000003</v>
      </c>
      <c r="M40" s="2">
        <v>3.96</v>
      </c>
      <c r="N40" s="3">
        <v>0.1</v>
      </c>
      <c r="O40" s="3">
        <v>0</v>
      </c>
      <c r="P40" s="3">
        <v>0.1</v>
      </c>
      <c r="Q40" s="3">
        <v>1.96</v>
      </c>
      <c r="R40" s="5">
        <v>0.01</v>
      </c>
    </row>
    <row r="41" spans="1:18" ht="20.100000000000001" customHeight="1">
      <c r="A41" s="2" t="s">
        <v>128</v>
      </c>
      <c r="B41" s="180" t="s">
        <v>192</v>
      </c>
      <c r="C41" s="180"/>
      <c r="D41" s="180"/>
      <c r="E41" s="2" t="s">
        <v>193</v>
      </c>
      <c r="F41" s="2">
        <v>15</v>
      </c>
      <c r="G41" s="83">
        <v>9.3000000000000007</v>
      </c>
      <c r="H41" s="3">
        <v>8.1</v>
      </c>
      <c r="I41" s="3">
        <v>14.9</v>
      </c>
      <c r="J41" s="3">
        <v>173.04</v>
      </c>
      <c r="K41" s="3">
        <v>0.2</v>
      </c>
      <c r="L41" s="3">
        <v>9.5</v>
      </c>
      <c r="M41" s="3">
        <v>19.5</v>
      </c>
      <c r="N41" s="2">
        <v>1.7</v>
      </c>
      <c r="O41" s="3">
        <v>10.3</v>
      </c>
      <c r="P41" s="3">
        <v>144</v>
      </c>
      <c r="Q41" s="3">
        <v>27</v>
      </c>
      <c r="R41" s="5">
        <v>0.8</v>
      </c>
    </row>
    <row r="42" spans="1:18" ht="20.100000000000001" customHeight="1">
      <c r="A42" s="3" t="s">
        <v>129</v>
      </c>
      <c r="B42" s="180" t="s">
        <v>194</v>
      </c>
      <c r="C42" s="180"/>
      <c r="D42" s="180"/>
      <c r="E42" s="3" t="s">
        <v>195</v>
      </c>
      <c r="F42" s="3">
        <v>20</v>
      </c>
      <c r="G42" s="83">
        <v>14.3</v>
      </c>
      <c r="H42" s="3">
        <v>10</v>
      </c>
      <c r="I42" s="3">
        <v>14.7</v>
      </c>
      <c r="J42" s="3">
        <v>205.51</v>
      </c>
      <c r="K42" s="3">
        <v>0</v>
      </c>
      <c r="L42" s="3">
        <v>3.3</v>
      </c>
      <c r="M42" s="3">
        <v>0</v>
      </c>
      <c r="N42" s="3">
        <v>4</v>
      </c>
      <c r="O42" s="3">
        <v>9.6</v>
      </c>
      <c r="P42" s="3">
        <v>21.5</v>
      </c>
      <c r="Q42" s="3">
        <v>6</v>
      </c>
      <c r="R42" s="5">
        <v>0.4</v>
      </c>
    </row>
    <row r="43" spans="1:18" ht="20.100000000000001" customHeight="1">
      <c r="A43" s="3" t="s">
        <v>122</v>
      </c>
      <c r="B43" s="180" t="s">
        <v>44</v>
      </c>
      <c r="C43" s="180"/>
      <c r="D43" s="180"/>
      <c r="E43" s="3" t="s">
        <v>187</v>
      </c>
      <c r="F43" s="3">
        <v>15</v>
      </c>
      <c r="G43" s="83">
        <v>3.4</v>
      </c>
      <c r="H43" s="3">
        <v>5.3</v>
      </c>
      <c r="I43" s="3">
        <v>22.4</v>
      </c>
      <c r="J43" s="3">
        <v>150.55000000000001</v>
      </c>
      <c r="K43" s="3">
        <v>0.2</v>
      </c>
      <c r="L43" s="3">
        <v>4.5999999999999996</v>
      </c>
      <c r="M43" s="2">
        <v>0.03</v>
      </c>
      <c r="N43" s="2">
        <v>0.1</v>
      </c>
      <c r="O43" s="3">
        <v>41.3</v>
      </c>
      <c r="P43" s="3">
        <v>75.5</v>
      </c>
      <c r="Q43" s="3">
        <v>29.9</v>
      </c>
      <c r="R43" s="5">
        <v>1.2</v>
      </c>
    </row>
    <row r="44" spans="1:18" ht="20.100000000000001" customHeight="1">
      <c r="A44" s="51" t="s">
        <v>139</v>
      </c>
      <c r="B44" s="126" t="s">
        <v>86</v>
      </c>
      <c r="C44" s="126"/>
      <c r="D44" s="126"/>
      <c r="E44" s="52">
        <v>200</v>
      </c>
      <c r="F44" s="52">
        <v>5</v>
      </c>
      <c r="G44" s="86">
        <v>0.7</v>
      </c>
      <c r="H44" s="51">
        <v>0.3</v>
      </c>
      <c r="I44" s="51">
        <v>24.4</v>
      </c>
      <c r="J44" s="51">
        <v>103</v>
      </c>
      <c r="K44" s="51">
        <v>0.01</v>
      </c>
      <c r="L44" s="51">
        <v>200</v>
      </c>
      <c r="M44" s="51">
        <v>0.16</v>
      </c>
      <c r="N44" s="52">
        <v>0</v>
      </c>
      <c r="O44" s="51">
        <v>13</v>
      </c>
      <c r="P44" s="51">
        <v>3</v>
      </c>
      <c r="Q44" s="51">
        <v>3</v>
      </c>
      <c r="R44" s="51">
        <v>1</v>
      </c>
    </row>
    <row r="45" spans="1:18" ht="20.100000000000001" customHeight="1">
      <c r="A45" s="2" t="s">
        <v>33</v>
      </c>
      <c r="B45" s="149" t="s">
        <v>41</v>
      </c>
      <c r="C45" s="149"/>
      <c r="D45" s="149"/>
      <c r="E45" s="3">
        <v>40</v>
      </c>
      <c r="F45" s="3">
        <v>3</v>
      </c>
      <c r="G45" s="83">
        <v>2.6</v>
      </c>
      <c r="H45" s="3">
        <v>0.5</v>
      </c>
      <c r="I45" s="3">
        <v>15.8</v>
      </c>
      <c r="J45" s="3">
        <v>78.239999999999995</v>
      </c>
      <c r="K45" s="3">
        <v>0.1</v>
      </c>
      <c r="L45" s="2">
        <v>0</v>
      </c>
      <c r="M45" s="2">
        <v>0</v>
      </c>
      <c r="N45" s="2">
        <v>0.8</v>
      </c>
      <c r="O45" s="3">
        <v>5.8</v>
      </c>
      <c r="P45" s="3">
        <v>6.7</v>
      </c>
      <c r="Q45" s="3">
        <v>27.9</v>
      </c>
      <c r="R45" s="95">
        <v>1.6</v>
      </c>
    </row>
    <row r="46" spans="1:18" ht="20.100000000000001" customHeight="1">
      <c r="A46" s="163" t="s">
        <v>28</v>
      </c>
      <c r="B46" s="163"/>
      <c r="C46" s="163"/>
      <c r="D46" s="163"/>
      <c r="E46" s="163"/>
      <c r="F46" s="102">
        <f>SUM(F40:F45)</f>
        <v>68</v>
      </c>
      <c r="G46" s="83">
        <f t="shared" ref="G46:R46" si="4">SUM(G40:G45)</f>
        <v>31.5</v>
      </c>
      <c r="H46" s="83">
        <f t="shared" si="4"/>
        <v>28.8</v>
      </c>
      <c r="I46" s="83">
        <f t="shared" si="4"/>
        <v>92.3</v>
      </c>
      <c r="J46" s="83">
        <f t="shared" si="4"/>
        <v>777.54</v>
      </c>
      <c r="K46" s="83">
        <f t="shared" si="4"/>
        <v>0.91</v>
      </c>
      <c r="L46" s="83">
        <f t="shared" si="4"/>
        <v>217.68</v>
      </c>
      <c r="M46" s="83">
        <f t="shared" si="4"/>
        <v>23.650000000000002</v>
      </c>
      <c r="N46" s="83">
        <f t="shared" si="4"/>
        <v>6.6999999999999993</v>
      </c>
      <c r="O46" s="83">
        <f t="shared" si="4"/>
        <v>79.999999999999986</v>
      </c>
      <c r="P46" s="83">
        <f t="shared" si="4"/>
        <v>250.79999999999998</v>
      </c>
      <c r="Q46" s="83">
        <f t="shared" si="4"/>
        <v>95.759999999999991</v>
      </c>
      <c r="R46" s="86">
        <f t="shared" si="4"/>
        <v>5.01</v>
      </c>
    </row>
    <row r="47" spans="1:18" ht="20.100000000000001" customHeight="1">
      <c r="A47" s="165" t="s">
        <v>29</v>
      </c>
      <c r="B47" s="165"/>
      <c r="C47" s="165"/>
      <c r="D47" s="165"/>
      <c r="E47" s="165"/>
      <c r="F47" s="108">
        <f>F38+F46</f>
        <v>108</v>
      </c>
      <c r="G47" s="89">
        <f>G46+G38</f>
        <v>47.66</v>
      </c>
      <c r="H47" s="89">
        <f t="shared" ref="H47:R47" si="5">H46+H38</f>
        <v>43.3</v>
      </c>
      <c r="I47" s="89">
        <f t="shared" si="5"/>
        <v>167.89999999999998</v>
      </c>
      <c r="J47" s="89">
        <f t="shared" si="5"/>
        <v>1281.1199999999999</v>
      </c>
      <c r="K47" s="89">
        <f t="shared" si="5"/>
        <v>1.1000000000000001</v>
      </c>
      <c r="L47" s="89">
        <f t="shared" si="5"/>
        <v>220.58</v>
      </c>
      <c r="M47" s="89">
        <f t="shared" si="5"/>
        <v>23.840000000000003</v>
      </c>
      <c r="N47" s="89">
        <f t="shared" si="5"/>
        <v>7.7999999999999989</v>
      </c>
      <c r="O47" s="89">
        <f t="shared" si="5"/>
        <v>596.20000000000005</v>
      </c>
      <c r="P47" s="89">
        <f t="shared" si="5"/>
        <v>1501.2</v>
      </c>
      <c r="Q47" s="89">
        <f t="shared" si="5"/>
        <v>291.76</v>
      </c>
      <c r="R47" s="89">
        <f t="shared" si="5"/>
        <v>8.91</v>
      </c>
    </row>
    <row r="48" spans="1:18" ht="15.75" customHeight="1">
      <c r="A48" s="121" t="s">
        <v>0</v>
      </c>
      <c r="B48" s="121"/>
      <c r="C48" s="121"/>
      <c r="D48" s="121"/>
      <c r="E48" s="121"/>
      <c r="F48" s="121"/>
      <c r="G48" s="121"/>
      <c r="H48" s="121"/>
      <c r="I48" s="121"/>
      <c r="J48" s="122" t="s">
        <v>105</v>
      </c>
      <c r="K48" s="122"/>
      <c r="L48" s="122"/>
      <c r="M48" s="122"/>
      <c r="N48" s="122"/>
      <c r="O48" s="122"/>
      <c r="P48" s="122"/>
      <c r="Q48" s="122"/>
      <c r="R48" s="122"/>
    </row>
    <row r="49" spans="1:18" ht="55.5" customHeight="1">
      <c r="A49" s="145" t="s">
        <v>184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7.5" customHeight="1">
      <c r="A50" s="21"/>
      <c r="B50" s="21"/>
      <c r="C50" s="21"/>
      <c r="D50" s="21"/>
      <c r="E50" s="21"/>
      <c r="F50" s="107"/>
      <c r="G50" s="22"/>
      <c r="H50" s="23"/>
      <c r="I50" s="23"/>
      <c r="J50" s="24"/>
      <c r="K50" s="23"/>
      <c r="L50" s="23"/>
      <c r="M50" s="23"/>
      <c r="N50" s="23"/>
      <c r="O50" s="23"/>
      <c r="P50" s="23"/>
      <c r="Q50" s="23"/>
      <c r="R50" s="23"/>
    </row>
    <row r="51" spans="1:18" ht="11.1" customHeight="1">
      <c r="A51" s="14"/>
      <c r="B51" s="15"/>
      <c r="C51" s="13"/>
      <c r="D51" s="13"/>
      <c r="E51" s="13"/>
      <c r="F51" s="106"/>
      <c r="G51" s="117" t="s">
        <v>2</v>
      </c>
      <c r="H51" s="117"/>
      <c r="I51" s="13" t="s">
        <v>31</v>
      </c>
      <c r="J51" s="13"/>
      <c r="K51" s="13"/>
      <c r="L51" s="118" t="s">
        <v>4</v>
      </c>
      <c r="M51" s="118"/>
      <c r="N51" s="13"/>
      <c r="O51" s="13"/>
      <c r="P51" s="13"/>
      <c r="Q51" s="13"/>
      <c r="R51" s="13"/>
    </row>
    <row r="52" spans="1:18" ht="11.1" customHeight="1">
      <c r="A52" s="28"/>
      <c r="B52" s="13"/>
      <c r="C52" s="13"/>
      <c r="D52" s="13"/>
      <c r="E52" s="13"/>
      <c r="F52" s="106"/>
      <c r="G52" s="193" t="s">
        <v>5</v>
      </c>
      <c r="H52" s="193"/>
      <c r="I52" s="16">
        <v>1</v>
      </c>
      <c r="J52" s="13"/>
      <c r="K52" s="13"/>
      <c r="L52" s="194" t="s">
        <v>6</v>
      </c>
      <c r="M52" s="194"/>
      <c r="N52" s="92" t="s">
        <v>146</v>
      </c>
      <c r="O52" s="13"/>
      <c r="P52" s="13"/>
      <c r="Q52" s="13"/>
      <c r="R52" s="13"/>
    </row>
    <row r="53" spans="1:18" ht="27" customHeight="1">
      <c r="A53" s="135" t="s">
        <v>7</v>
      </c>
      <c r="B53" s="137" t="s">
        <v>8</v>
      </c>
      <c r="C53" s="138"/>
      <c r="D53" s="139"/>
      <c r="E53" s="135" t="s">
        <v>9</v>
      </c>
      <c r="F53" s="135" t="s">
        <v>183</v>
      </c>
      <c r="G53" s="127" t="s">
        <v>10</v>
      </c>
      <c r="H53" s="128"/>
      <c r="I53" s="129"/>
      <c r="J53" s="133" t="s">
        <v>11</v>
      </c>
      <c r="K53" s="127" t="s">
        <v>12</v>
      </c>
      <c r="L53" s="128"/>
      <c r="M53" s="128"/>
      <c r="N53" s="129"/>
      <c r="O53" s="127" t="s">
        <v>13</v>
      </c>
      <c r="P53" s="128"/>
      <c r="Q53" s="128"/>
      <c r="R53" s="129"/>
    </row>
    <row r="54" spans="1:18" ht="31.5" customHeight="1">
      <c r="A54" s="136"/>
      <c r="B54" s="140"/>
      <c r="C54" s="141"/>
      <c r="D54" s="142"/>
      <c r="E54" s="136"/>
      <c r="F54" s="136"/>
      <c r="G54" s="85" t="s">
        <v>14</v>
      </c>
      <c r="H54" s="85" t="s">
        <v>15</v>
      </c>
      <c r="I54" s="85" t="s">
        <v>16</v>
      </c>
      <c r="J54" s="134"/>
      <c r="K54" s="85" t="s">
        <v>17</v>
      </c>
      <c r="L54" s="85" t="s">
        <v>18</v>
      </c>
      <c r="M54" s="85" t="s">
        <v>19</v>
      </c>
      <c r="N54" s="85" t="s">
        <v>20</v>
      </c>
      <c r="O54" s="85" t="s">
        <v>21</v>
      </c>
      <c r="P54" s="85" t="s">
        <v>22</v>
      </c>
      <c r="Q54" s="85" t="s">
        <v>23</v>
      </c>
      <c r="R54" s="43" t="s">
        <v>24</v>
      </c>
    </row>
    <row r="55" spans="1:18" ht="20.100000000000001" customHeight="1">
      <c r="A55" s="70">
        <v>1</v>
      </c>
      <c r="B55" s="123">
        <v>2</v>
      </c>
      <c r="C55" s="124"/>
      <c r="D55" s="125"/>
      <c r="E55" s="70">
        <v>3</v>
      </c>
      <c r="F55" s="70">
        <v>4</v>
      </c>
      <c r="G55" s="70">
        <v>5</v>
      </c>
      <c r="H55" s="70">
        <v>6</v>
      </c>
      <c r="I55" s="70">
        <v>7</v>
      </c>
      <c r="J55" s="70">
        <v>8</v>
      </c>
      <c r="K55" s="70">
        <v>9</v>
      </c>
      <c r="L55" s="70">
        <v>10</v>
      </c>
      <c r="M55" s="70">
        <v>11</v>
      </c>
      <c r="N55" s="70">
        <v>12</v>
      </c>
      <c r="O55" s="70">
        <v>13</v>
      </c>
      <c r="P55" s="70">
        <v>14</v>
      </c>
      <c r="Q55" s="70">
        <v>15</v>
      </c>
      <c r="R55" s="70">
        <v>16</v>
      </c>
    </row>
    <row r="56" spans="1:18" ht="20.100000000000001" customHeight="1">
      <c r="A56" s="187" t="s">
        <v>25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200"/>
    </row>
    <row r="57" spans="1:18" ht="20.100000000000001" customHeight="1">
      <c r="A57" s="97" t="s">
        <v>172</v>
      </c>
      <c r="B57" s="202" t="s">
        <v>171</v>
      </c>
      <c r="C57" s="202"/>
      <c r="D57" s="202"/>
      <c r="E57" s="74" t="s">
        <v>196</v>
      </c>
      <c r="F57" s="103">
        <v>17</v>
      </c>
      <c r="G57" s="98">
        <v>29.1</v>
      </c>
      <c r="H57" s="98">
        <v>19.5</v>
      </c>
      <c r="I57" s="98">
        <v>45.8</v>
      </c>
      <c r="J57" s="98">
        <v>476</v>
      </c>
      <c r="K57" s="98">
        <v>0.1</v>
      </c>
      <c r="L57" s="98">
        <v>0.70000000000000018</v>
      </c>
      <c r="M57" s="98">
        <v>0.19999999999999929</v>
      </c>
      <c r="N57" s="98">
        <v>2.1999999999999997</v>
      </c>
      <c r="O57" s="98">
        <v>262</v>
      </c>
      <c r="P57" s="98">
        <v>379.00000000000006</v>
      </c>
      <c r="Q57" s="98">
        <v>46</v>
      </c>
      <c r="R57" s="98">
        <v>2.19</v>
      </c>
    </row>
    <row r="58" spans="1:18" ht="20.100000000000001" customHeight="1">
      <c r="A58" s="3" t="s">
        <v>132</v>
      </c>
      <c r="B58" s="159" t="s">
        <v>70</v>
      </c>
      <c r="C58" s="160"/>
      <c r="D58" s="161"/>
      <c r="E58" s="2" t="s">
        <v>32</v>
      </c>
      <c r="F58" s="2">
        <v>6</v>
      </c>
      <c r="G58" s="83">
        <v>1.5</v>
      </c>
      <c r="H58" s="3">
        <v>1.7</v>
      </c>
      <c r="I58" s="3">
        <v>17.399999999999999</v>
      </c>
      <c r="J58" s="3">
        <v>91.2</v>
      </c>
      <c r="K58" s="2">
        <v>0</v>
      </c>
      <c r="L58" s="2">
        <v>0.2</v>
      </c>
      <c r="M58" s="2">
        <v>0</v>
      </c>
      <c r="N58" s="2">
        <v>0</v>
      </c>
      <c r="O58" s="2">
        <v>56.2</v>
      </c>
      <c r="P58" s="2">
        <v>38.700000000000003</v>
      </c>
      <c r="Q58" s="2">
        <v>9.1999999999999993</v>
      </c>
      <c r="R58" s="7">
        <v>0.5</v>
      </c>
    </row>
    <row r="59" spans="1:18" ht="20.100000000000001" customHeight="1">
      <c r="A59" s="2" t="s">
        <v>33</v>
      </c>
      <c r="B59" s="126" t="s">
        <v>75</v>
      </c>
      <c r="C59" s="126"/>
      <c r="D59" s="126"/>
      <c r="E59" s="51">
        <v>50</v>
      </c>
      <c r="F59" s="51">
        <v>5</v>
      </c>
      <c r="G59" s="114">
        <v>3.8</v>
      </c>
      <c r="H59" s="51">
        <v>1.5</v>
      </c>
      <c r="I59" s="51">
        <v>25.7</v>
      </c>
      <c r="J59" s="51">
        <v>130.85</v>
      </c>
      <c r="K59" s="52">
        <v>0.08</v>
      </c>
      <c r="L59" s="52">
        <v>0</v>
      </c>
      <c r="M59" s="52">
        <v>0</v>
      </c>
      <c r="N59" s="52">
        <v>0.3</v>
      </c>
      <c r="O59" s="52">
        <v>11.5</v>
      </c>
      <c r="P59" s="52">
        <v>43.5</v>
      </c>
      <c r="Q59" s="52">
        <v>16.5</v>
      </c>
      <c r="R59" s="52">
        <v>0.9</v>
      </c>
    </row>
    <row r="60" spans="1:18" ht="20.100000000000001" customHeight="1">
      <c r="A60" s="2" t="s">
        <v>33</v>
      </c>
      <c r="B60" s="159" t="s">
        <v>101</v>
      </c>
      <c r="C60" s="160"/>
      <c r="D60" s="161"/>
      <c r="E60" s="3">
        <v>100</v>
      </c>
      <c r="F60" s="3">
        <v>12</v>
      </c>
      <c r="G60" s="84">
        <v>0.4</v>
      </c>
      <c r="H60" s="2">
        <v>0.4</v>
      </c>
      <c r="I60" s="2">
        <v>9.8000000000000007</v>
      </c>
      <c r="J60" s="2">
        <v>47</v>
      </c>
      <c r="K60" s="3">
        <v>0</v>
      </c>
      <c r="L60" s="2">
        <v>10</v>
      </c>
      <c r="M60" s="2">
        <v>0</v>
      </c>
      <c r="N60" s="2">
        <v>0.6</v>
      </c>
      <c r="O60" s="2">
        <v>16</v>
      </c>
      <c r="P60" s="2">
        <v>11</v>
      </c>
      <c r="Q60" s="9">
        <v>8</v>
      </c>
      <c r="R60" s="67">
        <v>2.2000000000000002</v>
      </c>
    </row>
    <row r="61" spans="1:18" ht="20.100000000000001" customHeight="1">
      <c r="A61" s="187" t="s">
        <v>26</v>
      </c>
      <c r="B61" s="188"/>
      <c r="C61" s="188"/>
      <c r="D61" s="188"/>
      <c r="E61" s="200"/>
      <c r="F61" s="103">
        <f>SUM(F57:F60)</f>
        <v>40</v>
      </c>
      <c r="G61" s="50">
        <f>SUM(G57:G60)</f>
        <v>34.799999999999997</v>
      </c>
      <c r="H61" s="50">
        <f t="shared" ref="H61:R61" si="6">SUM(H57:H60)</f>
        <v>23.099999999999998</v>
      </c>
      <c r="I61" s="50">
        <f t="shared" si="6"/>
        <v>98.699999999999989</v>
      </c>
      <c r="J61" s="50">
        <f t="shared" si="6"/>
        <v>745.05000000000007</v>
      </c>
      <c r="K61" s="50">
        <f t="shared" si="6"/>
        <v>0.18</v>
      </c>
      <c r="L61" s="50">
        <f t="shared" si="6"/>
        <v>10.9</v>
      </c>
      <c r="M61" s="50">
        <f t="shared" si="6"/>
        <v>0.19999999999999929</v>
      </c>
      <c r="N61" s="50">
        <f t="shared" si="6"/>
        <v>3.0999999999999996</v>
      </c>
      <c r="O61" s="50">
        <f t="shared" si="6"/>
        <v>345.7</v>
      </c>
      <c r="P61" s="50">
        <f t="shared" si="6"/>
        <v>472.20000000000005</v>
      </c>
      <c r="Q61" s="50">
        <f t="shared" si="6"/>
        <v>79.7</v>
      </c>
      <c r="R61" s="54">
        <f t="shared" si="6"/>
        <v>5.79</v>
      </c>
    </row>
    <row r="62" spans="1:18" ht="20.100000000000001" customHeight="1">
      <c r="A62" s="187" t="s">
        <v>27</v>
      </c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201"/>
    </row>
    <row r="63" spans="1:18" ht="20.100000000000001" customHeight="1">
      <c r="A63" s="3" t="s">
        <v>133</v>
      </c>
      <c r="B63" s="159" t="s">
        <v>76</v>
      </c>
      <c r="C63" s="160"/>
      <c r="D63" s="161"/>
      <c r="E63" s="3">
        <v>60</v>
      </c>
      <c r="F63" s="3">
        <v>10</v>
      </c>
      <c r="G63" s="83">
        <v>1.4</v>
      </c>
      <c r="H63" s="3">
        <v>3.1</v>
      </c>
      <c r="I63" s="3">
        <v>5.7</v>
      </c>
      <c r="J63" s="3">
        <v>56.24</v>
      </c>
      <c r="K63" s="3">
        <v>0</v>
      </c>
      <c r="L63" s="3">
        <v>21.8</v>
      </c>
      <c r="M63" s="2">
        <v>0.01</v>
      </c>
      <c r="N63" s="2">
        <v>1.8</v>
      </c>
      <c r="O63" s="3">
        <v>36.1</v>
      </c>
      <c r="P63" s="3">
        <v>26.3</v>
      </c>
      <c r="Q63" s="3">
        <v>12.3</v>
      </c>
      <c r="R63" s="5">
        <v>0.5</v>
      </c>
    </row>
    <row r="64" spans="1:18" ht="20.100000000000001" customHeight="1">
      <c r="A64" s="3" t="s">
        <v>134</v>
      </c>
      <c r="B64" s="159" t="s">
        <v>37</v>
      </c>
      <c r="C64" s="160"/>
      <c r="D64" s="161"/>
      <c r="E64" s="2" t="s">
        <v>38</v>
      </c>
      <c r="F64" s="2">
        <v>15</v>
      </c>
      <c r="G64" s="83">
        <v>3.5</v>
      </c>
      <c r="H64" s="3">
        <v>7</v>
      </c>
      <c r="I64" s="3">
        <v>12.2</v>
      </c>
      <c r="J64" s="3">
        <v>125.61</v>
      </c>
      <c r="K64" s="3">
        <v>0.1</v>
      </c>
      <c r="L64" s="3">
        <v>23.5</v>
      </c>
      <c r="M64" s="3">
        <v>0</v>
      </c>
      <c r="N64" s="3">
        <v>0.7</v>
      </c>
      <c r="O64" s="3">
        <v>44.9</v>
      </c>
      <c r="P64" s="3">
        <v>60</v>
      </c>
      <c r="Q64" s="3">
        <v>21.2</v>
      </c>
      <c r="R64" s="5">
        <v>1.2</v>
      </c>
    </row>
    <row r="65" spans="1:18" ht="20.100000000000001" customHeight="1">
      <c r="A65" s="3" t="s">
        <v>135</v>
      </c>
      <c r="B65" s="159" t="s">
        <v>47</v>
      </c>
      <c r="C65" s="160"/>
      <c r="D65" s="161"/>
      <c r="E65" s="3">
        <v>100</v>
      </c>
      <c r="F65" s="3">
        <v>25</v>
      </c>
      <c r="G65" s="83">
        <v>11.3</v>
      </c>
      <c r="H65" s="3">
        <v>24.6</v>
      </c>
      <c r="I65" s="3">
        <v>0.4</v>
      </c>
      <c r="J65" s="3">
        <v>268.52</v>
      </c>
      <c r="K65" s="2">
        <v>0.2</v>
      </c>
      <c r="L65" s="2">
        <v>0</v>
      </c>
      <c r="M65" s="2">
        <v>0</v>
      </c>
      <c r="N65" s="2">
        <v>0.4</v>
      </c>
      <c r="O65" s="2">
        <v>36</v>
      </c>
      <c r="P65" s="2">
        <v>162</v>
      </c>
      <c r="Q65" s="2">
        <v>20</v>
      </c>
      <c r="R65" s="7">
        <v>2</v>
      </c>
    </row>
    <row r="66" spans="1:18" ht="20.100000000000001" customHeight="1">
      <c r="A66" s="3" t="s">
        <v>136</v>
      </c>
      <c r="B66" s="159" t="s">
        <v>48</v>
      </c>
      <c r="C66" s="160"/>
      <c r="D66" s="161"/>
      <c r="E66" s="3">
        <v>150</v>
      </c>
      <c r="F66" s="3">
        <v>8</v>
      </c>
      <c r="G66" s="83">
        <v>5.6</v>
      </c>
      <c r="H66" s="3">
        <v>4.8</v>
      </c>
      <c r="I66" s="3">
        <v>36</v>
      </c>
      <c r="J66" s="3">
        <v>209.61</v>
      </c>
      <c r="K66" s="3">
        <v>0.04</v>
      </c>
      <c r="L66" s="2">
        <v>0</v>
      </c>
      <c r="M66" s="2">
        <v>0</v>
      </c>
      <c r="N66" s="2">
        <v>0.71</v>
      </c>
      <c r="O66" s="3">
        <v>9.1999999999999993</v>
      </c>
      <c r="P66" s="2">
        <v>30.6</v>
      </c>
      <c r="Q66" s="2">
        <v>6.5</v>
      </c>
      <c r="R66" s="5">
        <v>0.7</v>
      </c>
    </row>
    <row r="67" spans="1:18" ht="20.100000000000001" customHeight="1">
      <c r="A67" s="3" t="s">
        <v>137</v>
      </c>
      <c r="B67" s="159" t="s">
        <v>49</v>
      </c>
      <c r="C67" s="160"/>
      <c r="D67" s="161"/>
      <c r="E67" s="3">
        <v>200</v>
      </c>
      <c r="F67" s="3">
        <v>7</v>
      </c>
      <c r="G67" s="83">
        <v>0.2</v>
      </c>
      <c r="H67" s="3">
        <v>0.2</v>
      </c>
      <c r="I67" s="3">
        <v>27.9</v>
      </c>
      <c r="J67" s="3">
        <v>115</v>
      </c>
      <c r="K67" s="3">
        <v>0</v>
      </c>
      <c r="L67" s="3">
        <v>51.6</v>
      </c>
      <c r="M67" s="2">
        <v>0</v>
      </c>
      <c r="N67" s="3">
        <v>0.1</v>
      </c>
      <c r="O67" s="3">
        <v>7</v>
      </c>
      <c r="P67" s="3">
        <v>4</v>
      </c>
      <c r="Q67" s="4">
        <v>4</v>
      </c>
      <c r="R67" s="5">
        <v>1</v>
      </c>
    </row>
    <row r="68" spans="1:18" ht="20.100000000000001" customHeight="1">
      <c r="A68" s="2" t="s">
        <v>33</v>
      </c>
      <c r="B68" s="159" t="s">
        <v>41</v>
      </c>
      <c r="C68" s="160"/>
      <c r="D68" s="161"/>
      <c r="E68" s="3">
        <v>40</v>
      </c>
      <c r="F68" s="3">
        <v>3</v>
      </c>
      <c r="G68" s="83">
        <v>2.6</v>
      </c>
      <c r="H68" s="3">
        <v>0.5</v>
      </c>
      <c r="I68" s="3">
        <v>15.8</v>
      </c>
      <c r="J68" s="3">
        <v>78.239999999999995</v>
      </c>
      <c r="K68" s="3">
        <v>0.1</v>
      </c>
      <c r="L68" s="2">
        <v>0</v>
      </c>
      <c r="M68" s="2">
        <v>0</v>
      </c>
      <c r="N68" s="2">
        <v>0.8</v>
      </c>
      <c r="O68" s="3">
        <v>5.8</v>
      </c>
      <c r="P68" s="3">
        <v>6.7</v>
      </c>
      <c r="Q68" s="3">
        <v>27.9</v>
      </c>
      <c r="R68" s="94">
        <v>1.6</v>
      </c>
    </row>
    <row r="69" spans="1:18" ht="20.100000000000001" customHeight="1">
      <c r="A69" s="187" t="s">
        <v>28</v>
      </c>
      <c r="B69" s="188"/>
      <c r="C69" s="188"/>
      <c r="D69" s="188"/>
      <c r="E69" s="200"/>
      <c r="F69" s="102">
        <f>SUM(F63:F68)</f>
        <v>68</v>
      </c>
      <c r="G69" s="83">
        <f>G68+G67+G66+G65+G64+G63</f>
        <v>24.6</v>
      </c>
      <c r="H69" s="83">
        <f t="shared" ref="H69:R69" si="7">H68+H67+H66+H65+H64+H63</f>
        <v>40.200000000000003</v>
      </c>
      <c r="I69" s="83">
        <f t="shared" si="7"/>
        <v>98.000000000000014</v>
      </c>
      <c r="J69" s="83">
        <f t="shared" si="7"/>
        <v>853.22</v>
      </c>
      <c r="K69" s="83">
        <f t="shared" si="7"/>
        <v>0.44000000000000006</v>
      </c>
      <c r="L69" s="83">
        <f t="shared" si="7"/>
        <v>96.899999999999991</v>
      </c>
      <c r="M69" s="83">
        <f t="shared" si="7"/>
        <v>0.01</v>
      </c>
      <c r="N69" s="83">
        <f t="shared" si="7"/>
        <v>4.51</v>
      </c>
      <c r="O69" s="83">
        <f t="shared" si="7"/>
        <v>139</v>
      </c>
      <c r="P69" s="83">
        <f t="shared" si="7"/>
        <v>289.60000000000002</v>
      </c>
      <c r="Q69" s="83">
        <f t="shared" si="7"/>
        <v>91.899999999999991</v>
      </c>
      <c r="R69" s="17">
        <f t="shared" si="7"/>
        <v>7</v>
      </c>
    </row>
    <row r="70" spans="1:18" ht="20.100000000000001" customHeight="1">
      <c r="A70" s="190" t="s">
        <v>29</v>
      </c>
      <c r="B70" s="191"/>
      <c r="C70" s="191"/>
      <c r="D70" s="191"/>
      <c r="E70" s="192"/>
      <c r="F70" s="109">
        <f>F61+F69</f>
        <v>108</v>
      </c>
      <c r="G70" s="68">
        <f>G69+G61</f>
        <v>59.4</v>
      </c>
      <c r="H70" s="68">
        <f t="shared" ref="H70:R70" si="8">H69+H61</f>
        <v>63.3</v>
      </c>
      <c r="I70" s="68">
        <f t="shared" si="8"/>
        <v>196.7</v>
      </c>
      <c r="J70" s="68">
        <f t="shared" si="8"/>
        <v>1598.27</v>
      </c>
      <c r="K70" s="68">
        <f t="shared" si="8"/>
        <v>0.62000000000000011</v>
      </c>
      <c r="L70" s="68">
        <f t="shared" si="8"/>
        <v>107.8</v>
      </c>
      <c r="M70" s="68">
        <f t="shared" si="8"/>
        <v>0.2099999999999993</v>
      </c>
      <c r="N70" s="68">
        <f t="shared" si="8"/>
        <v>7.6099999999999994</v>
      </c>
      <c r="O70" s="68">
        <f t="shared" si="8"/>
        <v>484.7</v>
      </c>
      <c r="P70" s="68">
        <f t="shared" si="8"/>
        <v>761.80000000000007</v>
      </c>
      <c r="Q70" s="68">
        <f t="shared" si="8"/>
        <v>171.6</v>
      </c>
      <c r="R70" s="68">
        <f t="shared" si="8"/>
        <v>12.79</v>
      </c>
    </row>
    <row r="71" spans="1:18" ht="15.75" customHeight="1">
      <c r="A71" s="121" t="s">
        <v>0</v>
      </c>
      <c r="B71" s="121"/>
      <c r="C71" s="121"/>
      <c r="D71" s="121"/>
      <c r="E71" s="121"/>
      <c r="F71" s="121"/>
      <c r="G71" s="121"/>
      <c r="H71" s="121"/>
      <c r="I71" s="121"/>
      <c r="J71" s="122" t="s">
        <v>105</v>
      </c>
      <c r="K71" s="122"/>
      <c r="L71" s="122"/>
      <c r="M71" s="122"/>
      <c r="N71" s="122"/>
      <c r="O71" s="122"/>
      <c r="P71" s="122"/>
      <c r="Q71" s="122"/>
      <c r="R71" s="122"/>
    </row>
    <row r="72" spans="1:18" ht="55.5" customHeight="1">
      <c r="A72" s="145" t="s">
        <v>184</v>
      </c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</row>
    <row r="73" spans="1:18" ht="12" customHeight="1">
      <c r="A73" s="21"/>
      <c r="B73" s="21"/>
      <c r="C73" s="21"/>
      <c r="D73" s="21"/>
      <c r="E73" s="21"/>
      <c r="F73" s="107"/>
      <c r="G73" s="22"/>
      <c r="H73" s="23"/>
      <c r="I73" s="23"/>
      <c r="J73" s="24"/>
      <c r="K73" s="23"/>
      <c r="L73" s="23"/>
      <c r="M73" s="23"/>
      <c r="N73" s="23"/>
      <c r="O73" s="23"/>
      <c r="P73" s="23"/>
      <c r="Q73" s="23"/>
      <c r="R73" s="23"/>
    </row>
    <row r="74" spans="1:18" ht="11.1" customHeight="1">
      <c r="A74" s="14"/>
      <c r="B74" s="15"/>
      <c r="C74" s="13"/>
      <c r="D74" s="13"/>
      <c r="E74" s="13"/>
      <c r="F74" s="106"/>
      <c r="G74" s="117" t="s">
        <v>2</v>
      </c>
      <c r="H74" s="117"/>
      <c r="I74" s="13" t="s">
        <v>34</v>
      </c>
      <c r="J74" s="13"/>
      <c r="K74" s="13"/>
      <c r="L74" s="118" t="s">
        <v>4</v>
      </c>
      <c r="M74" s="118"/>
      <c r="N74" s="13"/>
      <c r="O74" s="13"/>
      <c r="P74" s="13"/>
      <c r="Q74" s="13"/>
      <c r="R74" s="13"/>
    </row>
    <row r="75" spans="1:18" ht="11.1" customHeight="1">
      <c r="A75" s="28"/>
      <c r="B75" s="13"/>
      <c r="C75" s="13"/>
      <c r="D75" s="13"/>
      <c r="E75" s="13"/>
      <c r="F75" s="106"/>
      <c r="G75" s="193" t="s">
        <v>5</v>
      </c>
      <c r="H75" s="193"/>
      <c r="I75" s="16">
        <v>1</v>
      </c>
      <c r="J75" s="13"/>
      <c r="K75" s="13"/>
      <c r="L75" s="194" t="s">
        <v>6</v>
      </c>
      <c r="M75" s="194"/>
      <c r="N75" s="92" t="s">
        <v>146</v>
      </c>
      <c r="O75" s="13"/>
      <c r="P75" s="13"/>
      <c r="Q75" s="13"/>
      <c r="R75" s="13"/>
    </row>
    <row r="76" spans="1:18" ht="27" customHeight="1">
      <c r="A76" s="135" t="s">
        <v>7</v>
      </c>
      <c r="B76" s="137" t="s">
        <v>8</v>
      </c>
      <c r="C76" s="138"/>
      <c r="D76" s="139"/>
      <c r="E76" s="135" t="s">
        <v>9</v>
      </c>
      <c r="F76" s="135" t="s">
        <v>183</v>
      </c>
      <c r="G76" s="127" t="s">
        <v>10</v>
      </c>
      <c r="H76" s="128"/>
      <c r="I76" s="129"/>
      <c r="J76" s="133" t="s">
        <v>11</v>
      </c>
      <c r="K76" s="127" t="s">
        <v>12</v>
      </c>
      <c r="L76" s="128"/>
      <c r="M76" s="128"/>
      <c r="N76" s="129"/>
      <c r="O76" s="127" t="s">
        <v>13</v>
      </c>
      <c r="P76" s="128"/>
      <c r="Q76" s="128"/>
      <c r="R76" s="129"/>
    </row>
    <row r="77" spans="1:18" ht="34.5" customHeight="1">
      <c r="A77" s="136"/>
      <c r="B77" s="140"/>
      <c r="C77" s="141"/>
      <c r="D77" s="142"/>
      <c r="E77" s="136"/>
      <c r="F77" s="136"/>
      <c r="G77" s="85" t="s">
        <v>14</v>
      </c>
      <c r="H77" s="85" t="s">
        <v>15</v>
      </c>
      <c r="I77" s="85" t="s">
        <v>16</v>
      </c>
      <c r="J77" s="134"/>
      <c r="K77" s="85" t="s">
        <v>17</v>
      </c>
      <c r="L77" s="85" t="s">
        <v>18</v>
      </c>
      <c r="M77" s="85" t="s">
        <v>19</v>
      </c>
      <c r="N77" s="85" t="s">
        <v>20</v>
      </c>
      <c r="O77" s="85" t="s">
        <v>21</v>
      </c>
      <c r="P77" s="85" t="s">
        <v>22</v>
      </c>
      <c r="Q77" s="85" t="s">
        <v>23</v>
      </c>
      <c r="R77" s="43" t="s">
        <v>24</v>
      </c>
    </row>
    <row r="78" spans="1:18" ht="20.100000000000001" customHeight="1">
      <c r="A78" s="70">
        <v>1</v>
      </c>
      <c r="B78" s="123">
        <v>2</v>
      </c>
      <c r="C78" s="124"/>
      <c r="D78" s="125"/>
      <c r="E78" s="70">
        <v>3</v>
      </c>
      <c r="F78" s="70">
        <v>4</v>
      </c>
      <c r="G78" s="70">
        <v>5</v>
      </c>
      <c r="H78" s="70">
        <v>6</v>
      </c>
      <c r="I78" s="70">
        <v>7</v>
      </c>
      <c r="J78" s="70">
        <v>8</v>
      </c>
      <c r="K78" s="70">
        <v>9</v>
      </c>
      <c r="L78" s="70">
        <v>10</v>
      </c>
      <c r="M78" s="70">
        <v>11</v>
      </c>
      <c r="N78" s="70">
        <v>12</v>
      </c>
      <c r="O78" s="70">
        <v>13</v>
      </c>
      <c r="P78" s="70">
        <v>14</v>
      </c>
      <c r="Q78" s="70">
        <v>15</v>
      </c>
      <c r="R78" s="70">
        <v>16</v>
      </c>
    </row>
    <row r="79" spans="1:18" ht="20.100000000000001" customHeight="1">
      <c r="A79" s="190" t="s">
        <v>25</v>
      </c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2"/>
    </row>
    <row r="80" spans="1:18" ht="20.100000000000001" customHeight="1">
      <c r="A80" s="65" t="s">
        <v>114</v>
      </c>
      <c r="B80" s="203" t="s">
        <v>66</v>
      </c>
      <c r="C80" s="204"/>
      <c r="D80" s="205"/>
      <c r="E80" s="64" t="s">
        <v>187</v>
      </c>
      <c r="F80" s="9">
        <v>10</v>
      </c>
      <c r="G80" s="70">
        <v>8.6999999999999993</v>
      </c>
      <c r="H80" s="65">
        <v>8.1999999999999993</v>
      </c>
      <c r="I80" s="65">
        <v>34.5</v>
      </c>
      <c r="J80" s="65">
        <v>290.74</v>
      </c>
      <c r="K80" s="64">
        <v>1.1000000000000001</v>
      </c>
      <c r="L80" s="64">
        <v>0</v>
      </c>
      <c r="M80" s="64">
        <v>35.6</v>
      </c>
      <c r="N80" s="64">
        <v>6.5</v>
      </c>
      <c r="O80" s="64">
        <v>151.19999999999999</v>
      </c>
      <c r="P80" s="64">
        <v>327.60000000000002</v>
      </c>
      <c r="Q80" s="64">
        <v>25.2</v>
      </c>
      <c r="R80" s="67">
        <v>3.6</v>
      </c>
    </row>
    <row r="81" spans="1:18" s="11" customFormat="1" ht="20.100000000000001" customHeight="1">
      <c r="A81" s="52" t="s">
        <v>33</v>
      </c>
      <c r="B81" s="154" t="s">
        <v>173</v>
      </c>
      <c r="C81" s="155"/>
      <c r="D81" s="156"/>
      <c r="E81" s="51">
        <v>50</v>
      </c>
      <c r="F81" s="51">
        <v>10</v>
      </c>
      <c r="G81" s="73">
        <v>4.8</v>
      </c>
      <c r="H81" s="53">
        <v>7.2</v>
      </c>
      <c r="I81" s="53">
        <v>11.5</v>
      </c>
      <c r="J81" s="74">
        <v>144</v>
      </c>
      <c r="K81" s="74">
        <v>0.1</v>
      </c>
      <c r="L81" s="74">
        <v>0</v>
      </c>
      <c r="M81" s="74">
        <v>0</v>
      </c>
      <c r="N81" s="74">
        <v>0.62</v>
      </c>
      <c r="O81" s="74">
        <v>15.7</v>
      </c>
      <c r="P81" s="74">
        <v>72.3</v>
      </c>
      <c r="Q81" s="74">
        <v>14.9</v>
      </c>
      <c r="R81" s="74">
        <v>1.1000000000000001</v>
      </c>
    </row>
    <row r="82" spans="1:18" ht="20.100000000000001" customHeight="1">
      <c r="A82" s="51" t="s">
        <v>121</v>
      </c>
      <c r="B82" s="154" t="s">
        <v>59</v>
      </c>
      <c r="C82" s="155"/>
      <c r="D82" s="156"/>
      <c r="E82" s="51">
        <v>200</v>
      </c>
      <c r="F82" s="51">
        <v>3</v>
      </c>
      <c r="G82" s="86">
        <v>0</v>
      </c>
      <c r="H82" s="51">
        <v>0</v>
      </c>
      <c r="I82" s="51">
        <v>15</v>
      </c>
      <c r="J82" s="51">
        <v>59.96</v>
      </c>
      <c r="K82" s="51">
        <v>0</v>
      </c>
      <c r="L82" s="51">
        <v>0</v>
      </c>
      <c r="M82" s="51">
        <v>0</v>
      </c>
      <c r="N82" s="52">
        <v>0</v>
      </c>
      <c r="O82" s="51">
        <v>5</v>
      </c>
      <c r="P82" s="51">
        <v>8</v>
      </c>
      <c r="Q82" s="51">
        <v>4</v>
      </c>
      <c r="R82" s="51">
        <v>1</v>
      </c>
    </row>
    <row r="83" spans="1:18" ht="20.100000000000001" customHeight="1">
      <c r="A83" s="52" t="s">
        <v>33</v>
      </c>
      <c r="B83" s="154" t="s">
        <v>50</v>
      </c>
      <c r="C83" s="155"/>
      <c r="D83" s="156"/>
      <c r="E83" s="51">
        <v>20</v>
      </c>
      <c r="F83" s="51">
        <v>2</v>
      </c>
      <c r="G83" s="86">
        <v>1.5</v>
      </c>
      <c r="H83" s="51">
        <v>0.6</v>
      </c>
      <c r="I83" s="51">
        <v>10.3</v>
      </c>
      <c r="J83" s="51">
        <v>52.34</v>
      </c>
      <c r="K83" s="52">
        <v>0.03</v>
      </c>
      <c r="L83" s="52">
        <v>0</v>
      </c>
      <c r="M83" s="52">
        <v>0</v>
      </c>
      <c r="N83" s="52">
        <v>0.1</v>
      </c>
      <c r="O83" s="52">
        <v>4.5999999999999996</v>
      </c>
      <c r="P83" s="52">
        <v>18.399999999999999</v>
      </c>
      <c r="Q83" s="52">
        <v>7.2</v>
      </c>
      <c r="R83" s="52">
        <v>0.4</v>
      </c>
    </row>
    <row r="84" spans="1:18" ht="20.100000000000001" customHeight="1">
      <c r="A84" s="52" t="s">
        <v>33</v>
      </c>
      <c r="B84" s="154" t="s">
        <v>197</v>
      </c>
      <c r="C84" s="155"/>
      <c r="D84" s="156"/>
      <c r="E84" s="51">
        <v>125</v>
      </c>
      <c r="F84" s="51">
        <v>15</v>
      </c>
      <c r="G84" s="86">
        <v>3.75</v>
      </c>
      <c r="H84" s="51">
        <v>3.1</v>
      </c>
      <c r="I84" s="51">
        <v>17.399999999999999</v>
      </c>
      <c r="J84" s="51">
        <v>101</v>
      </c>
      <c r="K84" s="51">
        <v>0</v>
      </c>
      <c r="L84" s="51">
        <v>45</v>
      </c>
      <c r="M84" s="51">
        <v>0</v>
      </c>
      <c r="N84" s="52">
        <v>0.2</v>
      </c>
      <c r="O84" s="51">
        <v>31</v>
      </c>
      <c r="P84" s="51">
        <v>21</v>
      </c>
      <c r="Q84" s="51">
        <v>12</v>
      </c>
      <c r="R84" s="51">
        <v>0.2</v>
      </c>
    </row>
    <row r="85" spans="1:18" ht="20.100000000000001" customHeight="1">
      <c r="A85" s="132" t="s">
        <v>26</v>
      </c>
      <c r="B85" s="132"/>
      <c r="C85" s="132"/>
      <c r="D85" s="132"/>
      <c r="E85" s="132"/>
      <c r="F85" s="103">
        <f>SUM(F80:F84)</f>
        <v>40</v>
      </c>
      <c r="G85" s="86">
        <f>SUM(G80:G84)</f>
        <v>18.75</v>
      </c>
      <c r="H85" s="86">
        <f t="shared" ref="H85:R85" si="9">SUM(H80:H84)</f>
        <v>19.099999999999998</v>
      </c>
      <c r="I85" s="86">
        <f t="shared" si="9"/>
        <v>88.699999999999989</v>
      </c>
      <c r="J85" s="86">
        <f t="shared" si="9"/>
        <v>648.04</v>
      </c>
      <c r="K85" s="86">
        <f t="shared" si="9"/>
        <v>1.2300000000000002</v>
      </c>
      <c r="L85" s="86">
        <f t="shared" si="9"/>
        <v>45</v>
      </c>
      <c r="M85" s="86">
        <f t="shared" si="9"/>
        <v>35.6</v>
      </c>
      <c r="N85" s="86">
        <f t="shared" si="9"/>
        <v>7.42</v>
      </c>
      <c r="O85" s="86">
        <f t="shared" si="9"/>
        <v>207.49999999999997</v>
      </c>
      <c r="P85" s="86">
        <f t="shared" si="9"/>
        <v>447.3</v>
      </c>
      <c r="Q85" s="86">
        <f t="shared" si="9"/>
        <v>63.300000000000004</v>
      </c>
      <c r="R85" s="86">
        <f t="shared" si="9"/>
        <v>6.3000000000000007</v>
      </c>
    </row>
    <row r="86" spans="1:18" ht="20.100000000000001" customHeight="1">
      <c r="A86" s="132" t="s">
        <v>27</v>
      </c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</row>
    <row r="87" spans="1:18" ht="20.100000000000001" customHeight="1">
      <c r="A87" s="51" t="s">
        <v>116</v>
      </c>
      <c r="B87" s="126" t="s">
        <v>117</v>
      </c>
      <c r="C87" s="126"/>
      <c r="D87" s="126"/>
      <c r="E87" s="51">
        <v>60</v>
      </c>
      <c r="F87" s="51">
        <v>5</v>
      </c>
      <c r="G87" s="86">
        <v>0.9</v>
      </c>
      <c r="H87" s="51">
        <v>5.0999999999999996</v>
      </c>
      <c r="I87" s="51">
        <v>5.6</v>
      </c>
      <c r="J87" s="51">
        <v>71.55</v>
      </c>
      <c r="K87" s="51">
        <v>0</v>
      </c>
      <c r="L87" s="51">
        <v>6.2</v>
      </c>
      <c r="M87" s="51">
        <v>0.2</v>
      </c>
      <c r="N87" s="51">
        <v>7.0000000000000007E-2</v>
      </c>
      <c r="O87" s="51">
        <v>22.9</v>
      </c>
      <c r="P87" s="51">
        <v>112</v>
      </c>
      <c r="Q87" s="51">
        <v>21.3</v>
      </c>
      <c r="R87" s="51">
        <v>1.4</v>
      </c>
    </row>
    <row r="88" spans="1:18" ht="20.100000000000001" customHeight="1">
      <c r="A88" s="52" t="s">
        <v>141</v>
      </c>
      <c r="B88" s="126" t="s">
        <v>198</v>
      </c>
      <c r="C88" s="126"/>
      <c r="D88" s="126"/>
      <c r="E88" s="51" t="s">
        <v>38</v>
      </c>
      <c r="F88" s="51">
        <v>16</v>
      </c>
      <c r="G88" s="86">
        <v>5.3</v>
      </c>
      <c r="H88" s="51">
        <v>4.4000000000000004</v>
      </c>
      <c r="I88" s="51">
        <v>13.6</v>
      </c>
      <c r="J88" s="51">
        <v>114.75</v>
      </c>
      <c r="K88" s="51">
        <v>0.1</v>
      </c>
      <c r="L88" s="51">
        <v>13</v>
      </c>
      <c r="M88" s="51">
        <v>28.6</v>
      </c>
      <c r="N88" s="52">
        <v>0.1</v>
      </c>
      <c r="O88" s="51">
        <v>16.8</v>
      </c>
      <c r="P88" s="51">
        <v>59.2</v>
      </c>
      <c r="Q88" s="51">
        <v>17.100000000000001</v>
      </c>
      <c r="R88" s="51">
        <v>0.7</v>
      </c>
    </row>
    <row r="89" spans="1:18" ht="24" customHeight="1">
      <c r="A89" s="51" t="s">
        <v>142</v>
      </c>
      <c r="B89" s="126" t="s">
        <v>77</v>
      </c>
      <c r="C89" s="126"/>
      <c r="D89" s="126"/>
      <c r="E89" s="52" t="s">
        <v>73</v>
      </c>
      <c r="F89" s="52">
        <v>33</v>
      </c>
      <c r="G89" s="86">
        <v>14.8</v>
      </c>
      <c r="H89" s="51">
        <v>14.6</v>
      </c>
      <c r="I89" s="51">
        <v>10.199999999999999</v>
      </c>
      <c r="J89" s="51">
        <v>223</v>
      </c>
      <c r="K89" s="51">
        <v>0.05</v>
      </c>
      <c r="L89" s="51">
        <v>6.4</v>
      </c>
      <c r="M89" s="51">
        <v>0.2</v>
      </c>
      <c r="N89" s="51">
        <v>0.5</v>
      </c>
      <c r="O89" s="51">
        <v>97.6</v>
      </c>
      <c r="P89" s="51">
        <v>123.2</v>
      </c>
      <c r="Q89" s="51">
        <v>20.8</v>
      </c>
      <c r="R89" s="51">
        <v>1.6</v>
      </c>
    </row>
    <row r="90" spans="1:18" ht="20.100000000000001" customHeight="1">
      <c r="A90" s="51" t="s">
        <v>143</v>
      </c>
      <c r="B90" s="126" t="s">
        <v>57</v>
      </c>
      <c r="C90" s="126"/>
      <c r="D90" s="126"/>
      <c r="E90" s="51">
        <v>150</v>
      </c>
      <c r="F90" s="51">
        <v>8</v>
      </c>
      <c r="G90" s="86">
        <v>4.5999999999999996</v>
      </c>
      <c r="H90" s="51">
        <v>7.3</v>
      </c>
      <c r="I90" s="51">
        <v>48.2</v>
      </c>
      <c r="J90" s="51">
        <v>256.3</v>
      </c>
      <c r="K90" s="52">
        <v>0.03</v>
      </c>
      <c r="L90" s="52">
        <v>0</v>
      </c>
      <c r="M90" s="52">
        <v>0.1</v>
      </c>
      <c r="N90" s="52">
        <v>0.4</v>
      </c>
      <c r="O90" s="51">
        <v>4</v>
      </c>
      <c r="P90" s="51">
        <v>73.2</v>
      </c>
      <c r="Q90" s="51">
        <v>22.8</v>
      </c>
      <c r="R90" s="51">
        <v>0.7</v>
      </c>
    </row>
    <row r="91" spans="1:18" ht="20.100000000000001" customHeight="1">
      <c r="A91" s="51" t="s">
        <v>120</v>
      </c>
      <c r="B91" s="126" t="s">
        <v>40</v>
      </c>
      <c r="C91" s="126"/>
      <c r="D91" s="126"/>
      <c r="E91" s="51">
        <v>200</v>
      </c>
      <c r="F91" s="51">
        <v>3</v>
      </c>
      <c r="G91" s="86">
        <v>0.6</v>
      </c>
      <c r="H91" s="52">
        <v>0.1</v>
      </c>
      <c r="I91" s="51">
        <v>35.700000000000003</v>
      </c>
      <c r="J91" s="51">
        <v>131</v>
      </c>
      <c r="K91" s="52">
        <v>0.02</v>
      </c>
      <c r="L91" s="52">
        <v>51.4</v>
      </c>
      <c r="M91" s="52">
        <v>0.01</v>
      </c>
      <c r="N91" s="52">
        <v>0.5</v>
      </c>
      <c r="O91" s="52">
        <v>21</v>
      </c>
      <c r="P91" s="52">
        <v>23</v>
      </c>
      <c r="Q91" s="52">
        <v>16</v>
      </c>
      <c r="R91" s="52">
        <v>0.7</v>
      </c>
    </row>
    <row r="92" spans="1:18" ht="20.100000000000001" customHeight="1">
      <c r="A92" s="52" t="s">
        <v>33</v>
      </c>
      <c r="B92" s="126" t="s">
        <v>41</v>
      </c>
      <c r="C92" s="126"/>
      <c r="D92" s="126"/>
      <c r="E92" s="51">
        <v>40</v>
      </c>
      <c r="F92" s="51">
        <v>3</v>
      </c>
      <c r="G92" s="86">
        <v>2.6</v>
      </c>
      <c r="H92" s="51">
        <v>0.5</v>
      </c>
      <c r="I92" s="51">
        <v>15.8</v>
      </c>
      <c r="J92" s="51">
        <v>78.239999999999995</v>
      </c>
      <c r="K92" s="51">
        <v>0.1</v>
      </c>
      <c r="L92" s="52">
        <v>0</v>
      </c>
      <c r="M92" s="52">
        <v>0</v>
      </c>
      <c r="N92" s="52">
        <v>0.8</v>
      </c>
      <c r="O92" s="51">
        <v>5.8</v>
      </c>
      <c r="P92" s="51">
        <v>6.7</v>
      </c>
      <c r="Q92" s="51">
        <v>27.9</v>
      </c>
      <c r="R92" s="51">
        <v>1.6</v>
      </c>
    </row>
    <row r="93" spans="1:18" ht="20.100000000000001" customHeight="1">
      <c r="A93" s="132" t="s">
        <v>28</v>
      </c>
      <c r="B93" s="132"/>
      <c r="C93" s="132"/>
      <c r="D93" s="132"/>
      <c r="E93" s="132"/>
      <c r="F93" s="102">
        <f>SUM(F87:F92)</f>
        <v>68</v>
      </c>
      <c r="G93" s="86">
        <f t="shared" ref="G93:R93" si="10">SUM(G87:G92)</f>
        <v>28.800000000000004</v>
      </c>
      <c r="H93" s="86">
        <f t="shared" si="10"/>
        <v>32</v>
      </c>
      <c r="I93" s="86">
        <f t="shared" si="10"/>
        <v>129.1</v>
      </c>
      <c r="J93" s="86">
        <f t="shared" si="10"/>
        <v>874.84</v>
      </c>
      <c r="K93" s="86">
        <f t="shared" si="10"/>
        <v>0.30000000000000004</v>
      </c>
      <c r="L93" s="86">
        <f t="shared" si="10"/>
        <v>77</v>
      </c>
      <c r="M93" s="86">
        <f t="shared" si="10"/>
        <v>29.110000000000003</v>
      </c>
      <c r="N93" s="86">
        <f t="shared" si="10"/>
        <v>2.37</v>
      </c>
      <c r="O93" s="86">
        <f t="shared" si="10"/>
        <v>168.10000000000002</v>
      </c>
      <c r="P93" s="86">
        <f t="shared" si="10"/>
        <v>397.29999999999995</v>
      </c>
      <c r="Q93" s="86">
        <f t="shared" si="10"/>
        <v>125.9</v>
      </c>
      <c r="R93" s="86">
        <f t="shared" si="10"/>
        <v>6.6999999999999993</v>
      </c>
    </row>
    <row r="94" spans="1:18" ht="20.100000000000001" customHeight="1">
      <c r="A94" s="144" t="s">
        <v>29</v>
      </c>
      <c r="B94" s="144"/>
      <c r="C94" s="144"/>
      <c r="D94" s="144"/>
      <c r="E94" s="144"/>
      <c r="F94" s="110">
        <f>F85+F93</f>
        <v>108</v>
      </c>
      <c r="G94" s="88">
        <f>G93+G85</f>
        <v>47.550000000000004</v>
      </c>
      <c r="H94" s="88">
        <f t="shared" ref="H94:R94" si="11">H93+H85</f>
        <v>51.099999999999994</v>
      </c>
      <c r="I94" s="88">
        <f t="shared" si="11"/>
        <v>217.79999999999998</v>
      </c>
      <c r="J94" s="88">
        <f t="shared" si="11"/>
        <v>1522.88</v>
      </c>
      <c r="K94" s="88">
        <f t="shared" si="11"/>
        <v>1.5300000000000002</v>
      </c>
      <c r="L94" s="88">
        <f t="shared" si="11"/>
        <v>122</v>
      </c>
      <c r="M94" s="88">
        <f t="shared" si="11"/>
        <v>64.710000000000008</v>
      </c>
      <c r="N94" s="88">
        <f t="shared" si="11"/>
        <v>9.7899999999999991</v>
      </c>
      <c r="O94" s="88">
        <f t="shared" si="11"/>
        <v>375.6</v>
      </c>
      <c r="P94" s="88">
        <f t="shared" si="11"/>
        <v>844.59999999999991</v>
      </c>
      <c r="Q94" s="88">
        <f t="shared" si="11"/>
        <v>189.20000000000002</v>
      </c>
      <c r="R94" s="88">
        <f t="shared" si="11"/>
        <v>13</v>
      </c>
    </row>
    <row r="95" spans="1:18" ht="15.75" customHeight="1">
      <c r="A95" s="121" t="s">
        <v>0</v>
      </c>
      <c r="B95" s="121"/>
      <c r="C95" s="121"/>
      <c r="D95" s="121"/>
      <c r="E95" s="121"/>
      <c r="F95" s="121"/>
      <c r="G95" s="121"/>
      <c r="H95" s="121"/>
      <c r="I95" s="121"/>
      <c r="J95" s="122" t="s">
        <v>105</v>
      </c>
      <c r="K95" s="122"/>
      <c r="L95" s="122"/>
      <c r="M95" s="122"/>
      <c r="N95" s="122"/>
      <c r="O95" s="122"/>
      <c r="P95" s="122"/>
      <c r="Q95" s="122"/>
      <c r="R95" s="122"/>
    </row>
    <row r="96" spans="1:18" ht="55.5" customHeight="1">
      <c r="A96" s="145" t="s">
        <v>184</v>
      </c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</row>
    <row r="97" spans="1:18" ht="10.5" customHeight="1">
      <c r="A97" s="25"/>
      <c r="B97" s="25"/>
      <c r="C97" s="25"/>
      <c r="D97" s="25"/>
      <c r="E97" s="25"/>
      <c r="F97" s="20"/>
      <c r="G97" s="19"/>
      <c r="H97" s="26"/>
      <c r="I97" s="26"/>
      <c r="J97" s="27"/>
      <c r="K97" s="26"/>
      <c r="L97" s="26"/>
      <c r="M97" s="26"/>
      <c r="N97" s="26"/>
      <c r="O97" s="26"/>
      <c r="P97" s="26"/>
      <c r="Q97" s="26"/>
      <c r="R97" s="26"/>
    </row>
    <row r="98" spans="1:18" ht="11.1" customHeight="1">
      <c r="A98" s="14"/>
      <c r="B98" s="15"/>
      <c r="C98" s="13"/>
      <c r="D98" s="13"/>
      <c r="E98" s="13"/>
      <c r="F98" s="106"/>
      <c r="G98" s="117" t="s">
        <v>2</v>
      </c>
      <c r="H98" s="117"/>
      <c r="I98" s="13" t="s">
        <v>35</v>
      </c>
      <c r="J98" s="13"/>
      <c r="K98" s="13"/>
      <c r="L98" s="118" t="s">
        <v>4</v>
      </c>
      <c r="M98" s="118"/>
      <c r="N98" s="13"/>
      <c r="O98" s="13"/>
      <c r="P98" s="13"/>
      <c r="Q98" s="13"/>
      <c r="R98" s="13"/>
    </row>
    <row r="99" spans="1:18" ht="11.1" customHeight="1">
      <c r="A99" s="28"/>
      <c r="B99" s="13"/>
      <c r="C99" s="13"/>
      <c r="D99" s="13"/>
      <c r="E99" s="13"/>
      <c r="F99" s="106"/>
      <c r="G99" s="152" t="s">
        <v>5</v>
      </c>
      <c r="H99" s="152"/>
      <c r="I99" s="16">
        <v>1</v>
      </c>
      <c r="J99" s="13"/>
      <c r="K99" s="13"/>
      <c r="L99" s="153" t="s">
        <v>6</v>
      </c>
      <c r="M99" s="153"/>
      <c r="N99" s="92" t="s">
        <v>146</v>
      </c>
      <c r="O99" s="13"/>
      <c r="P99" s="13"/>
      <c r="Q99" s="13"/>
      <c r="R99" s="13"/>
    </row>
    <row r="100" spans="1:18" ht="21.95" customHeight="1">
      <c r="A100" s="135" t="s">
        <v>7</v>
      </c>
      <c r="B100" s="137" t="s">
        <v>8</v>
      </c>
      <c r="C100" s="138"/>
      <c r="D100" s="139"/>
      <c r="E100" s="135" t="s">
        <v>9</v>
      </c>
      <c r="F100" s="135" t="s">
        <v>183</v>
      </c>
      <c r="G100" s="127" t="s">
        <v>10</v>
      </c>
      <c r="H100" s="128"/>
      <c r="I100" s="129"/>
      <c r="J100" s="133" t="s">
        <v>11</v>
      </c>
      <c r="K100" s="127" t="s">
        <v>12</v>
      </c>
      <c r="L100" s="128"/>
      <c r="M100" s="128"/>
      <c r="N100" s="129"/>
      <c r="O100" s="127" t="s">
        <v>13</v>
      </c>
      <c r="P100" s="128"/>
      <c r="Q100" s="128"/>
      <c r="R100" s="129"/>
    </row>
    <row r="101" spans="1:18" ht="30.75" customHeight="1">
      <c r="A101" s="136"/>
      <c r="B101" s="140"/>
      <c r="C101" s="141"/>
      <c r="D101" s="142"/>
      <c r="E101" s="136"/>
      <c r="F101" s="136"/>
      <c r="G101" s="85" t="s">
        <v>14</v>
      </c>
      <c r="H101" s="85" t="s">
        <v>15</v>
      </c>
      <c r="I101" s="85" t="s">
        <v>16</v>
      </c>
      <c r="J101" s="134"/>
      <c r="K101" s="85" t="s">
        <v>17</v>
      </c>
      <c r="L101" s="85" t="s">
        <v>18</v>
      </c>
      <c r="M101" s="85" t="s">
        <v>19</v>
      </c>
      <c r="N101" s="85" t="s">
        <v>20</v>
      </c>
      <c r="O101" s="85" t="s">
        <v>21</v>
      </c>
      <c r="P101" s="85" t="s">
        <v>22</v>
      </c>
      <c r="Q101" s="85" t="s">
        <v>23</v>
      </c>
      <c r="R101" s="43" t="s">
        <v>24</v>
      </c>
    </row>
    <row r="102" spans="1:18" ht="20.100000000000001" customHeight="1">
      <c r="A102" s="70">
        <v>1</v>
      </c>
      <c r="B102" s="123">
        <v>2</v>
      </c>
      <c r="C102" s="124"/>
      <c r="D102" s="125"/>
      <c r="E102" s="70">
        <v>3</v>
      </c>
      <c r="F102" s="70">
        <v>4</v>
      </c>
      <c r="G102" s="70">
        <v>5</v>
      </c>
      <c r="H102" s="70">
        <v>6</v>
      </c>
      <c r="I102" s="70">
        <v>7</v>
      </c>
      <c r="J102" s="70">
        <v>8</v>
      </c>
      <c r="K102" s="70">
        <v>9</v>
      </c>
      <c r="L102" s="70">
        <v>10</v>
      </c>
      <c r="M102" s="70">
        <v>11</v>
      </c>
      <c r="N102" s="70">
        <v>12</v>
      </c>
      <c r="O102" s="70">
        <v>13</v>
      </c>
      <c r="P102" s="70">
        <v>14</v>
      </c>
      <c r="Q102" s="70">
        <v>15</v>
      </c>
      <c r="R102" s="70">
        <v>16</v>
      </c>
    </row>
    <row r="103" spans="1:18" ht="20.100000000000001" customHeight="1">
      <c r="A103" s="132" t="s">
        <v>25</v>
      </c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</row>
    <row r="104" spans="1:18" ht="20.100000000000001" customHeight="1">
      <c r="A104" s="51" t="s">
        <v>114</v>
      </c>
      <c r="B104" s="126" t="s">
        <v>199</v>
      </c>
      <c r="C104" s="126"/>
      <c r="D104" s="126"/>
      <c r="E104" s="51" t="s">
        <v>187</v>
      </c>
      <c r="F104" s="51">
        <v>9</v>
      </c>
      <c r="G104" s="86">
        <v>5.7</v>
      </c>
      <c r="H104" s="51">
        <v>6.4</v>
      </c>
      <c r="I104" s="51">
        <v>27</v>
      </c>
      <c r="J104" s="51">
        <v>188.65</v>
      </c>
      <c r="K104" s="52">
        <v>0.8</v>
      </c>
      <c r="L104" s="52">
        <v>0.9</v>
      </c>
      <c r="M104" s="52">
        <v>0.03</v>
      </c>
      <c r="N104" s="52">
        <v>1.8</v>
      </c>
      <c r="O104" s="51">
        <v>168.3</v>
      </c>
      <c r="P104" s="51">
        <v>141</v>
      </c>
      <c r="Q104" s="51">
        <v>22.1</v>
      </c>
      <c r="R104" s="51">
        <v>0.8</v>
      </c>
    </row>
    <row r="105" spans="1:18" ht="20.100000000000001" customHeight="1">
      <c r="A105" s="51" t="s">
        <v>124</v>
      </c>
      <c r="B105" s="126" t="s">
        <v>42</v>
      </c>
      <c r="C105" s="126"/>
      <c r="D105" s="126"/>
      <c r="E105" s="51">
        <v>20</v>
      </c>
      <c r="F105" s="51">
        <v>10</v>
      </c>
      <c r="G105" s="86">
        <v>3.45</v>
      </c>
      <c r="H105" s="51">
        <v>4.45</v>
      </c>
      <c r="I105" s="51">
        <v>0.4</v>
      </c>
      <c r="J105" s="51">
        <v>72.66</v>
      </c>
      <c r="K105" s="51">
        <v>0</v>
      </c>
      <c r="L105" s="51">
        <v>0</v>
      </c>
      <c r="M105" s="51">
        <v>4.4999999999999998E-2</v>
      </c>
      <c r="N105" s="52">
        <v>0.2</v>
      </c>
      <c r="O105" s="51">
        <v>132</v>
      </c>
      <c r="P105" s="51">
        <v>75</v>
      </c>
      <c r="Q105" s="51">
        <v>5.3</v>
      </c>
      <c r="R105" s="51">
        <v>0.2</v>
      </c>
    </row>
    <row r="106" spans="1:18" ht="20.100000000000001" customHeight="1">
      <c r="A106" s="51" t="s">
        <v>125</v>
      </c>
      <c r="B106" s="126" t="s">
        <v>43</v>
      </c>
      <c r="C106" s="126"/>
      <c r="D106" s="126"/>
      <c r="E106" s="51">
        <v>200</v>
      </c>
      <c r="F106" s="51">
        <v>6</v>
      </c>
      <c r="G106" s="86">
        <v>3</v>
      </c>
      <c r="H106" s="51">
        <v>2.6</v>
      </c>
      <c r="I106" s="51">
        <v>24.8</v>
      </c>
      <c r="J106" s="51">
        <v>134.15</v>
      </c>
      <c r="K106" s="51">
        <v>0.04</v>
      </c>
      <c r="L106" s="52">
        <v>1</v>
      </c>
      <c r="M106" s="52">
        <v>0.01</v>
      </c>
      <c r="N106" s="52">
        <v>0</v>
      </c>
      <c r="O106" s="51">
        <v>121</v>
      </c>
      <c r="P106" s="51">
        <v>90</v>
      </c>
      <c r="Q106" s="51">
        <v>14</v>
      </c>
      <c r="R106" s="51">
        <v>1</v>
      </c>
    </row>
    <row r="107" spans="1:18" ht="20.100000000000001" customHeight="1">
      <c r="A107" s="2" t="s">
        <v>33</v>
      </c>
      <c r="B107" s="159" t="s">
        <v>101</v>
      </c>
      <c r="C107" s="160"/>
      <c r="D107" s="161"/>
      <c r="E107" s="3">
        <v>100</v>
      </c>
      <c r="F107" s="3">
        <v>10</v>
      </c>
      <c r="G107" s="84">
        <v>0.4</v>
      </c>
      <c r="H107" s="2">
        <v>0.4</v>
      </c>
      <c r="I107" s="2">
        <v>9.8000000000000007</v>
      </c>
      <c r="J107" s="2">
        <v>47</v>
      </c>
      <c r="K107" s="3">
        <v>0</v>
      </c>
      <c r="L107" s="3">
        <v>1</v>
      </c>
      <c r="M107" s="3">
        <v>0.04</v>
      </c>
      <c r="N107" s="2">
        <v>0</v>
      </c>
      <c r="O107" s="3">
        <v>69</v>
      </c>
      <c r="P107" s="3">
        <v>11</v>
      </c>
      <c r="Q107" s="4">
        <v>140</v>
      </c>
      <c r="R107" s="67">
        <v>0</v>
      </c>
    </row>
    <row r="108" spans="1:18" ht="20.100000000000001" customHeight="1">
      <c r="A108" s="52" t="s">
        <v>33</v>
      </c>
      <c r="B108" s="126" t="s">
        <v>75</v>
      </c>
      <c r="C108" s="126"/>
      <c r="D108" s="126"/>
      <c r="E108" s="51">
        <v>50</v>
      </c>
      <c r="F108" s="51">
        <v>5</v>
      </c>
      <c r="G108" s="114">
        <v>3.8</v>
      </c>
      <c r="H108" s="51">
        <v>1.5</v>
      </c>
      <c r="I108" s="51">
        <v>25.7</v>
      </c>
      <c r="J108" s="51">
        <v>130.85</v>
      </c>
      <c r="K108" s="52">
        <v>0.08</v>
      </c>
      <c r="L108" s="52">
        <v>0</v>
      </c>
      <c r="M108" s="52">
        <v>0</v>
      </c>
      <c r="N108" s="52">
        <v>0.3</v>
      </c>
      <c r="O108" s="52">
        <v>11.5</v>
      </c>
      <c r="P108" s="52">
        <v>43.5</v>
      </c>
      <c r="Q108" s="52">
        <v>16.5</v>
      </c>
      <c r="R108" s="52">
        <v>0.9</v>
      </c>
    </row>
    <row r="109" spans="1:18" ht="20.100000000000001" customHeight="1">
      <c r="A109" s="132" t="s">
        <v>26</v>
      </c>
      <c r="B109" s="132"/>
      <c r="C109" s="132"/>
      <c r="D109" s="132"/>
      <c r="E109" s="132"/>
      <c r="F109" s="103">
        <f>SUM(F104:F108)</f>
        <v>40</v>
      </c>
      <c r="G109" s="86">
        <f>G108+G107+G106+G105+G104</f>
        <v>16.350000000000001</v>
      </c>
      <c r="H109" s="86">
        <f t="shared" ref="H109:R109" si="12">H108+H107+H106+H105+H104</f>
        <v>15.35</v>
      </c>
      <c r="I109" s="86">
        <f t="shared" si="12"/>
        <v>87.699999999999989</v>
      </c>
      <c r="J109" s="86">
        <f t="shared" si="12"/>
        <v>573.30999999999995</v>
      </c>
      <c r="K109" s="86">
        <f t="shared" si="12"/>
        <v>0.92</v>
      </c>
      <c r="L109" s="86">
        <f t="shared" si="12"/>
        <v>2.9</v>
      </c>
      <c r="M109" s="86">
        <f t="shared" si="12"/>
        <v>0.125</v>
      </c>
      <c r="N109" s="86">
        <f t="shared" si="12"/>
        <v>2.2999999999999998</v>
      </c>
      <c r="O109" s="86">
        <f t="shared" si="12"/>
        <v>501.8</v>
      </c>
      <c r="P109" s="86">
        <f t="shared" si="12"/>
        <v>360.5</v>
      </c>
      <c r="Q109" s="86">
        <f t="shared" si="12"/>
        <v>197.9</v>
      </c>
      <c r="R109" s="86">
        <f t="shared" si="12"/>
        <v>2.9000000000000004</v>
      </c>
    </row>
    <row r="110" spans="1:18" ht="20.100000000000001" customHeight="1">
      <c r="A110" s="132" t="s">
        <v>27</v>
      </c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</row>
    <row r="111" spans="1:18" ht="20.100000000000001" customHeight="1">
      <c r="A111" s="51" t="s">
        <v>147</v>
      </c>
      <c r="B111" s="126" t="s">
        <v>174</v>
      </c>
      <c r="C111" s="126"/>
      <c r="D111" s="126"/>
      <c r="E111" s="51">
        <v>60</v>
      </c>
      <c r="F111" s="51">
        <v>11</v>
      </c>
      <c r="G111" s="54">
        <v>0.76</v>
      </c>
      <c r="H111" s="54">
        <v>6.1</v>
      </c>
      <c r="I111" s="54">
        <v>4.34</v>
      </c>
      <c r="J111" s="54">
        <v>76.22</v>
      </c>
      <c r="K111" s="54">
        <v>0.03</v>
      </c>
      <c r="L111" s="54">
        <v>5.4</v>
      </c>
      <c r="M111" s="99">
        <v>0</v>
      </c>
      <c r="N111" s="54">
        <v>2.6</v>
      </c>
      <c r="O111" s="54">
        <v>10.99</v>
      </c>
      <c r="P111" s="54">
        <v>23.03</v>
      </c>
      <c r="Q111" s="54">
        <v>7.4</v>
      </c>
      <c r="R111" s="54">
        <v>0.3</v>
      </c>
    </row>
    <row r="112" spans="1:18" ht="20.100000000000001" customHeight="1">
      <c r="A112" s="51" t="s">
        <v>144</v>
      </c>
      <c r="B112" s="126" t="s">
        <v>51</v>
      </c>
      <c r="C112" s="126"/>
      <c r="D112" s="126"/>
      <c r="E112" s="51" t="s">
        <v>200</v>
      </c>
      <c r="F112" s="51">
        <v>15</v>
      </c>
      <c r="G112" s="86">
        <v>7.8</v>
      </c>
      <c r="H112" s="51">
        <v>7.5</v>
      </c>
      <c r="I112" s="51">
        <v>16.899999999999999</v>
      </c>
      <c r="J112" s="51">
        <v>166.7</v>
      </c>
      <c r="K112" s="51">
        <v>0.1</v>
      </c>
      <c r="L112" s="51">
        <v>14.4</v>
      </c>
      <c r="M112" s="51">
        <v>11.8</v>
      </c>
      <c r="N112" s="52">
        <v>1.8</v>
      </c>
      <c r="O112" s="51">
        <v>16</v>
      </c>
      <c r="P112" s="51">
        <v>89.3</v>
      </c>
      <c r="Q112" s="51">
        <v>17.5</v>
      </c>
      <c r="R112" s="51">
        <v>0.8</v>
      </c>
    </row>
    <row r="113" spans="1:18" ht="20.100000000000001" customHeight="1">
      <c r="A113" s="51" t="s">
        <v>131</v>
      </c>
      <c r="B113" s="126" t="s">
        <v>85</v>
      </c>
      <c r="C113" s="126"/>
      <c r="D113" s="126"/>
      <c r="E113" s="52" t="s">
        <v>54</v>
      </c>
      <c r="F113" s="52">
        <v>24</v>
      </c>
      <c r="G113" s="86">
        <v>15.5</v>
      </c>
      <c r="H113" s="51">
        <v>11.5</v>
      </c>
      <c r="I113" s="51">
        <v>3.6</v>
      </c>
      <c r="J113" s="51">
        <v>180</v>
      </c>
      <c r="K113" s="51">
        <v>0</v>
      </c>
      <c r="L113" s="51">
        <v>0</v>
      </c>
      <c r="M113" s="51">
        <v>4.5</v>
      </c>
      <c r="N113" s="51">
        <v>1.3</v>
      </c>
      <c r="O113" s="51">
        <v>38.9</v>
      </c>
      <c r="P113" s="51">
        <v>172</v>
      </c>
      <c r="Q113" s="51">
        <v>17.399999999999999</v>
      </c>
      <c r="R113" s="51">
        <v>0.3</v>
      </c>
    </row>
    <row r="114" spans="1:18" ht="20.100000000000001" customHeight="1">
      <c r="A114" s="51" t="s">
        <v>130</v>
      </c>
      <c r="B114" s="126" t="s">
        <v>52</v>
      </c>
      <c r="C114" s="126"/>
      <c r="D114" s="126"/>
      <c r="E114" s="51">
        <v>150</v>
      </c>
      <c r="F114" s="51">
        <v>10</v>
      </c>
      <c r="G114" s="86">
        <v>3.6</v>
      </c>
      <c r="H114" s="51">
        <v>4.8</v>
      </c>
      <c r="I114" s="51">
        <v>37.1</v>
      </c>
      <c r="J114" s="51">
        <v>183.8</v>
      </c>
      <c r="K114" s="51">
        <v>0.2</v>
      </c>
      <c r="L114" s="51">
        <v>6.8</v>
      </c>
      <c r="M114" s="52">
        <v>0.05</v>
      </c>
      <c r="N114" s="52">
        <v>0.3</v>
      </c>
      <c r="O114" s="51">
        <v>62.7</v>
      </c>
      <c r="P114" s="51">
        <v>113</v>
      </c>
      <c r="Q114" s="51">
        <v>38.700000000000003</v>
      </c>
      <c r="R114" s="51">
        <v>1.5</v>
      </c>
    </row>
    <row r="115" spans="1:18" ht="20.100000000000001" customHeight="1">
      <c r="A115" s="3" t="s">
        <v>123</v>
      </c>
      <c r="B115" s="149" t="s">
        <v>45</v>
      </c>
      <c r="C115" s="149"/>
      <c r="D115" s="149"/>
      <c r="E115" s="2" t="s">
        <v>38</v>
      </c>
      <c r="F115" s="2">
        <v>5</v>
      </c>
      <c r="G115" s="83">
        <v>0.3</v>
      </c>
      <c r="H115" s="3">
        <v>0</v>
      </c>
      <c r="I115" s="3">
        <v>15.2</v>
      </c>
      <c r="J115" s="3">
        <v>61</v>
      </c>
      <c r="K115" s="3">
        <v>0</v>
      </c>
      <c r="L115" s="3">
        <v>3</v>
      </c>
      <c r="M115" s="3">
        <v>0</v>
      </c>
      <c r="N115" s="2">
        <v>0</v>
      </c>
      <c r="O115" s="3">
        <v>7.4</v>
      </c>
      <c r="P115" s="3">
        <v>9</v>
      </c>
      <c r="Q115" s="4">
        <v>5</v>
      </c>
      <c r="R115" s="94">
        <v>0.1</v>
      </c>
    </row>
    <row r="116" spans="1:18" ht="20.100000000000001" customHeight="1">
      <c r="A116" s="52" t="s">
        <v>33</v>
      </c>
      <c r="B116" s="159" t="s">
        <v>41</v>
      </c>
      <c r="C116" s="160"/>
      <c r="D116" s="161"/>
      <c r="E116" s="3">
        <v>40</v>
      </c>
      <c r="F116" s="3">
        <v>3</v>
      </c>
      <c r="G116" s="83">
        <v>2.6</v>
      </c>
      <c r="H116" s="3">
        <v>0.5</v>
      </c>
      <c r="I116" s="3">
        <v>15.8</v>
      </c>
      <c r="J116" s="3">
        <v>78.239999999999995</v>
      </c>
      <c r="K116" s="3">
        <v>0.1</v>
      </c>
      <c r="L116" s="2">
        <v>0</v>
      </c>
      <c r="M116" s="2">
        <v>0</v>
      </c>
      <c r="N116" s="2">
        <v>0.8</v>
      </c>
      <c r="O116" s="3">
        <v>5.8</v>
      </c>
      <c r="P116" s="3">
        <v>6.7</v>
      </c>
      <c r="Q116" s="3">
        <v>27.9</v>
      </c>
      <c r="R116" s="94">
        <v>1.6</v>
      </c>
    </row>
    <row r="117" spans="1:18" ht="20.100000000000001" customHeight="1">
      <c r="A117" s="132" t="s">
        <v>28</v>
      </c>
      <c r="B117" s="132"/>
      <c r="C117" s="132"/>
      <c r="D117" s="132"/>
      <c r="E117" s="132"/>
      <c r="F117" s="102">
        <f>SUM(F111:F116)</f>
        <v>68</v>
      </c>
      <c r="G117" s="54">
        <f>SUM(G111:G116)</f>
        <v>30.560000000000006</v>
      </c>
      <c r="H117" s="54">
        <f t="shared" ref="H117:R117" si="13">SUM(H111:H116)</f>
        <v>30.400000000000002</v>
      </c>
      <c r="I117" s="54">
        <f t="shared" si="13"/>
        <v>92.94</v>
      </c>
      <c r="J117" s="54">
        <f t="shared" si="13"/>
        <v>745.96</v>
      </c>
      <c r="K117" s="54">
        <f t="shared" si="13"/>
        <v>0.43000000000000005</v>
      </c>
      <c r="L117" s="54">
        <f t="shared" si="13"/>
        <v>29.6</v>
      </c>
      <c r="M117" s="54">
        <f t="shared" si="13"/>
        <v>16.350000000000001</v>
      </c>
      <c r="N117" s="54">
        <f t="shared" si="13"/>
        <v>6.8</v>
      </c>
      <c r="O117" s="54">
        <f t="shared" si="13"/>
        <v>141.79000000000002</v>
      </c>
      <c r="P117" s="54">
        <f t="shared" si="13"/>
        <v>413.03</v>
      </c>
      <c r="Q117" s="54">
        <f t="shared" si="13"/>
        <v>113.9</v>
      </c>
      <c r="R117" s="54">
        <f t="shared" si="13"/>
        <v>4.6000000000000005</v>
      </c>
    </row>
    <row r="118" spans="1:18" ht="20.100000000000001" customHeight="1">
      <c r="A118" s="144" t="s">
        <v>29</v>
      </c>
      <c r="B118" s="144"/>
      <c r="C118" s="144"/>
      <c r="D118" s="144"/>
      <c r="E118" s="144"/>
      <c r="F118" s="110">
        <f>F109+F117</f>
        <v>108</v>
      </c>
      <c r="G118" s="62">
        <f>G117+G109</f>
        <v>46.910000000000011</v>
      </c>
      <c r="H118" s="62">
        <f t="shared" ref="H118:R118" si="14">H117+H109</f>
        <v>45.75</v>
      </c>
      <c r="I118" s="62">
        <f t="shared" si="14"/>
        <v>180.64</v>
      </c>
      <c r="J118" s="62">
        <f t="shared" si="14"/>
        <v>1319.27</v>
      </c>
      <c r="K118" s="62">
        <f t="shared" si="14"/>
        <v>1.35</v>
      </c>
      <c r="L118" s="62">
        <f t="shared" si="14"/>
        <v>32.5</v>
      </c>
      <c r="M118" s="62">
        <f t="shared" si="14"/>
        <v>16.475000000000001</v>
      </c>
      <c r="N118" s="62">
        <f t="shared" si="14"/>
        <v>9.1</v>
      </c>
      <c r="O118" s="62">
        <f t="shared" si="14"/>
        <v>643.59</v>
      </c>
      <c r="P118" s="62">
        <f t="shared" si="14"/>
        <v>773.53</v>
      </c>
      <c r="Q118" s="62">
        <f t="shared" si="14"/>
        <v>311.8</v>
      </c>
      <c r="R118" s="62">
        <f t="shared" si="14"/>
        <v>7.5000000000000009</v>
      </c>
    </row>
    <row r="119" spans="1:18" ht="15.75" customHeight="1">
      <c r="A119" s="121" t="s">
        <v>0</v>
      </c>
      <c r="B119" s="121"/>
      <c r="C119" s="121"/>
      <c r="D119" s="121"/>
      <c r="E119" s="121"/>
      <c r="F119" s="121"/>
      <c r="G119" s="121"/>
      <c r="H119" s="121"/>
      <c r="I119" s="121"/>
      <c r="J119" s="122" t="s">
        <v>105</v>
      </c>
      <c r="K119" s="122"/>
      <c r="L119" s="122"/>
      <c r="M119" s="122"/>
      <c r="N119" s="122"/>
      <c r="O119" s="122"/>
      <c r="P119" s="122"/>
      <c r="Q119" s="122"/>
      <c r="R119" s="122"/>
    </row>
    <row r="120" spans="1:18" ht="55.5" customHeight="1">
      <c r="A120" s="145" t="s">
        <v>184</v>
      </c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</row>
    <row r="121" spans="1:18" ht="20.100000000000001" customHeight="1">
      <c r="A121" s="40"/>
      <c r="B121" s="41"/>
      <c r="G121" s="171" t="s">
        <v>2</v>
      </c>
      <c r="H121" s="171"/>
      <c r="I121" s="1" t="s">
        <v>178</v>
      </c>
      <c r="L121" s="172" t="s">
        <v>4</v>
      </c>
      <c r="M121" s="172"/>
    </row>
    <row r="122" spans="1:18" ht="20.100000000000001" customHeight="1">
      <c r="G122" s="206" t="s">
        <v>5</v>
      </c>
      <c r="H122" s="206"/>
      <c r="I122" s="42">
        <v>1</v>
      </c>
      <c r="L122" s="207" t="s">
        <v>6</v>
      </c>
      <c r="M122" s="207"/>
      <c r="N122" s="173" t="s">
        <v>146</v>
      </c>
      <c r="O122" s="173"/>
    </row>
    <row r="123" spans="1:18" ht="20.100000000000001" customHeight="1">
      <c r="A123" s="135" t="s">
        <v>7</v>
      </c>
      <c r="B123" s="137" t="s">
        <v>8</v>
      </c>
      <c r="C123" s="138"/>
      <c r="D123" s="139"/>
      <c r="E123" s="135" t="s">
        <v>9</v>
      </c>
      <c r="F123" s="135" t="s">
        <v>183</v>
      </c>
      <c r="G123" s="127" t="s">
        <v>10</v>
      </c>
      <c r="H123" s="128"/>
      <c r="I123" s="129"/>
      <c r="J123" s="133" t="s">
        <v>11</v>
      </c>
      <c r="K123" s="127" t="s">
        <v>12</v>
      </c>
      <c r="L123" s="128"/>
      <c r="M123" s="128"/>
      <c r="N123" s="129"/>
      <c r="O123" s="127" t="s">
        <v>13</v>
      </c>
      <c r="P123" s="128"/>
      <c r="Q123" s="128"/>
      <c r="R123" s="129"/>
    </row>
    <row r="124" spans="1:18" ht="30.75" customHeight="1">
      <c r="A124" s="136"/>
      <c r="B124" s="140"/>
      <c r="C124" s="141"/>
      <c r="D124" s="142"/>
      <c r="E124" s="136"/>
      <c r="F124" s="136"/>
      <c r="G124" s="85" t="s">
        <v>14</v>
      </c>
      <c r="H124" s="85" t="s">
        <v>15</v>
      </c>
      <c r="I124" s="85" t="s">
        <v>16</v>
      </c>
      <c r="J124" s="134"/>
      <c r="K124" s="85" t="s">
        <v>17</v>
      </c>
      <c r="L124" s="85" t="s">
        <v>18</v>
      </c>
      <c r="M124" s="85" t="s">
        <v>19</v>
      </c>
      <c r="N124" s="85" t="s">
        <v>20</v>
      </c>
      <c r="O124" s="85" t="s">
        <v>21</v>
      </c>
      <c r="P124" s="85" t="s">
        <v>22</v>
      </c>
      <c r="Q124" s="85" t="s">
        <v>23</v>
      </c>
      <c r="R124" s="43" t="s">
        <v>24</v>
      </c>
    </row>
    <row r="125" spans="1:18" ht="20.100000000000001" customHeight="1">
      <c r="A125" s="70">
        <v>1</v>
      </c>
      <c r="B125" s="123">
        <v>2</v>
      </c>
      <c r="C125" s="124"/>
      <c r="D125" s="125"/>
      <c r="E125" s="70">
        <v>3</v>
      </c>
      <c r="F125" s="70">
        <v>4</v>
      </c>
      <c r="G125" s="70">
        <v>5</v>
      </c>
      <c r="H125" s="70">
        <v>6</v>
      </c>
      <c r="I125" s="70">
        <v>7</v>
      </c>
      <c r="J125" s="70">
        <v>8</v>
      </c>
      <c r="K125" s="70">
        <v>9</v>
      </c>
      <c r="L125" s="70">
        <v>10</v>
      </c>
      <c r="M125" s="70">
        <v>11</v>
      </c>
      <c r="N125" s="70">
        <v>12</v>
      </c>
      <c r="O125" s="70">
        <v>13</v>
      </c>
      <c r="P125" s="70">
        <v>14</v>
      </c>
      <c r="Q125" s="70">
        <v>15</v>
      </c>
      <c r="R125" s="70">
        <v>16</v>
      </c>
    </row>
    <row r="126" spans="1:18" ht="20.100000000000001" customHeight="1">
      <c r="A126" s="132" t="s">
        <v>25</v>
      </c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</row>
    <row r="127" spans="1:18" ht="20.100000000000001" customHeight="1">
      <c r="A127" s="3" t="s">
        <v>185</v>
      </c>
      <c r="B127" s="149" t="s">
        <v>186</v>
      </c>
      <c r="C127" s="149"/>
      <c r="D127" s="149"/>
      <c r="E127" s="2" t="s">
        <v>187</v>
      </c>
      <c r="F127" s="2">
        <v>9</v>
      </c>
      <c r="G127" s="83">
        <v>5.0999999999999996</v>
      </c>
      <c r="H127" s="3">
        <v>7.5</v>
      </c>
      <c r="I127" s="3">
        <v>23</v>
      </c>
      <c r="J127" s="3">
        <v>180.44</v>
      </c>
      <c r="K127" s="52">
        <v>0.1</v>
      </c>
      <c r="L127" s="52">
        <v>0</v>
      </c>
      <c r="M127" s="52">
        <v>0.2</v>
      </c>
      <c r="N127" s="51">
        <v>2</v>
      </c>
      <c r="O127" s="52">
        <v>235</v>
      </c>
      <c r="P127" s="51">
        <v>347</v>
      </c>
      <c r="Q127" s="52">
        <v>41</v>
      </c>
      <c r="R127" s="52">
        <v>1.9</v>
      </c>
    </row>
    <row r="128" spans="1:18" ht="20.100000000000001" customHeight="1">
      <c r="A128" s="51" t="s">
        <v>154</v>
      </c>
      <c r="B128" s="126" t="s">
        <v>155</v>
      </c>
      <c r="C128" s="126"/>
      <c r="D128" s="126"/>
      <c r="E128" s="71" t="s">
        <v>177</v>
      </c>
      <c r="F128" s="71" t="s">
        <v>206</v>
      </c>
      <c r="G128" s="86">
        <v>1.3</v>
      </c>
      <c r="H128" s="51">
        <v>4.5999999999999996</v>
      </c>
      <c r="I128" s="51">
        <v>29.6</v>
      </c>
      <c r="J128" s="51">
        <v>132.36000000000001</v>
      </c>
      <c r="K128" s="51">
        <v>0</v>
      </c>
      <c r="L128" s="51">
        <v>0</v>
      </c>
      <c r="M128" s="51">
        <v>10</v>
      </c>
      <c r="N128" s="52">
        <v>0.4</v>
      </c>
      <c r="O128" s="58">
        <v>5.85</v>
      </c>
      <c r="P128" s="51">
        <v>16.7</v>
      </c>
      <c r="Q128" s="51">
        <v>6.8</v>
      </c>
      <c r="R128" s="51">
        <v>0.4</v>
      </c>
    </row>
    <row r="129" spans="1:18" ht="20.100000000000001" customHeight="1">
      <c r="A129" s="51" t="s">
        <v>123</v>
      </c>
      <c r="B129" s="126" t="s">
        <v>45</v>
      </c>
      <c r="C129" s="126"/>
      <c r="D129" s="126"/>
      <c r="E129" s="52" t="s">
        <v>38</v>
      </c>
      <c r="F129" s="52">
        <v>5</v>
      </c>
      <c r="G129" s="86">
        <v>0.3</v>
      </c>
      <c r="H129" s="51">
        <v>0</v>
      </c>
      <c r="I129" s="51">
        <v>15.2</v>
      </c>
      <c r="J129" s="51">
        <v>61</v>
      </c>
      <c r="K129" s="51">
        <v>0</v>
      </c>
      <c r="L129" s="51">
        <v>3</v>
      </c>
      <c r="M129" s="51">
        <v>0</v>
      </c>
      <c r="N129" s="52">
        <v>0</v>
      </c>
      <c r="O129" s="51">
        <v>7.4</v>
      </c>
      <c r="P129" s="51">
        <v>9</v>
      </c>
      <c r="Q129" s="51">
        <v>5</v>
      </c>
      <c r="R129" s="51">
        <v>0.1</v>
      </c>
    </row>
    <row r="130" spans="1:18" ht="20.100000000000001" customHeight="1">
      <c r="A130" s="52" t="s">
        <v>33</v>
      </c>
      <c r="B130" s="126" t="s">
        <v>100</v>
      </c>
      <c r="C130" s="126"/>
      <c r="D130" s="126"/>
      <c r="E130" s="51">
        <v>180</v>
      </c>
      <c r="F130" s="51">
        <v>19</v>
      </c>
      <c r="G130" s="86">
        <v>1.2599999999999998</v>
      </c>
      <c r="H130" s="51">
        <v>0.54</v>
      </c>
      <c r="I130" s="51">
        <v>18.720000000000002</v>
      </c>
      <c r="J130" s="51">
        <v>85.86</v>
      </c>
      <c r="K130" s="51">
        <v>0</v>
      </c>
      <c r="L130" s="51">
        <v>81</v>
      </c>
      <c r="M130" s="51">
        <v>0</v>
      </c>
      <c r="N130" s="52">
        <v>0.36</v>
      </c>
      <c r="O130" s="51">
        <v>55.8</v>
      </c>
      <c r="P130" s="51">
        <v>37.799999999999997</v>
      </c>
      <c r="Q130" s="51">
        <v>21.599999999999998</v>
      </c>
      <c r="R130" s="51">
        <v>0.36</v>
      </c>
    </row>
    <row r="131" spans="1:18" ht="20.100000000000001" customHeight="1">
      <c r="A131" s="132" t="s">
        <v>26</v>
      </c>
      <c r="B131" s="132"/>
      <c r="C131" s="132"/>
      <c r="D131" s="132"/>
      <c r="E131" s="132"/>
      <c r="F131" s="103">
        <v>40</v>
      </c>
      <c r="G131" s="86">
        <f>G130+G129+G128+G127</f>
        <v>7.9599999999999991</v>
      </c>
      <c r="H131" s="86">
        <f t="shared" ref="H131:R131" si="15">H130+H129+H128+H127</f>
        <v>12.64</v>
      </c>
      <c r="I131" s="86">
        <f t="shared" si="15"/>
        <v>86.52000000000001</v>
      </c>
      <c r="J131" s="86">
        <f t="shared" si="15"/>
        <v>459.66</v>
      </c>
      <c r="K131" s="86">
        <f t="shared" si="15"/>
        <v>0.1</v>
      </c>
      <c r="L131" s="86">
        <f t="shared" si="15"/>
        <v>84</v>
      </c>
      <c r="M131" s="86">
        <f t="shared" si="15"/>
        <v>10.199999999999999</v>
      </c>
      <c r="N131" s="86">
        <f t="shared" si="15"/>
        <v>2.76</v>
      </c>
      <c r="O131" s="86">
        <f t="shared" si="15"/>
        <v>304.05</v>
      </c>
      <c r="P131" s="86">
        <f t="shared" si="15"/>
        <v>410.5</v>
      </c>
      <c r="Q131" s="86">
        <f t="shared" si="15"/>
        <v>74.400000000000006</v>
      </c>
      <c r="R131" s="86">
        <f t="shared" si="15"/>
        <v>2.76</v>
      </c>
    </row>
    <row r="132" spans="1:18" ht="20.100000000000001" customHeight="1">
      <c r="A132" s="132" t="s">
        <v>27</v>
      </c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</row>
    <row r="133" spans="1:18" ht="20.100000000000001" customHeight="1">
      <c r="A133" s="51" t="s">
        <v>147</v>
      </c>
      <c r="B133" s="126" t="s">
        <v>148</v>
      </c>
      <c r="C133" s="126"/>
      <c r="D133" s="126"/>
      <c r="E133" s="51">
        <v>50</v>
      </c>
      <c r="F133" s="51">
        <v>5</v>
      </c>
      <c r="G133" s="86">
        <v>0.8</v>
      </c>
      <c r="H133" s="51">
        <v>5.0999999999999996</v>
      </c>
      <c r="I133" s="51">
        <v>7.7</v>
      </c>
      <c r="J133" s="51">
        <v>79.59</v>
      </c>
      <c r="K133" s="51">
        <v>0</v>
      </c>
      <c r="L133" s="51">
        <v>4</v>
      </c>
      <c r="M133" s="51">
        <v>0</v>
      </c>
      <c r="N133" s="51">
        <v>2.2000000000000002</v>
      </c>
      <c r="O133" s="51">
        <v>22.4</v>
      </c>
      <c r="P133" s="51">
        <v>21</v>
      </c>
      <c r="Q133" s="51">
        <v>13.4</v>
      </c>
      <c r="R133" s="51">
        <v>0.6</v>
      </c>
    </row>
    <row r="134" spans="1:18" ht="20.100000000000001" customHeight="1">
      <c r="A134" s="51" t="s">
        <v>149</v>
      </c>
      <c r="B134" s="126" t="s">
        <v>150</v>
      </c>
      <c r="C134" s="126"/>
      <c r="D134" s="126"/>
      <c r="E134" s="51">
        <v>200</v>
      </c>
      <c r="F134" s="51">
        <v>10</v>
      </c>
      <c r="G134" s="86">
        <v>2.1</v>
      </c>
      <c r="H134" s="51">
        <v>3.6</v>
      </c>
      <c r="I134" s="51">
        <v>21.6</v>
      </c>
      <c r="J134" s="51">
        <v>113.97</v>
      </c>
      <c r="K134" s="51">
        <v>0.1</v>
      </c>
      <c r="L134" s="51">
        <v>16.5</v>
      </c>
      <c r="M134" s="51">
        <v>0</v>
      </c>
      <c r="N134" s="51">
        <v>0</v>
      </c>
      <c r="O134" s="51">
        <v>81.8</v>
      </c>
      <c r="P134" s="51">
        <v>42</v>
      </c>
      <c r="Q134" s="51">
        <v>18.8</v>
      </c>
      <c r="R134" s="51">
        <v>1</v>
      </c>
    </row>
    <row r="135" spans="1:18" ht="20.100000000000001" customHeight="1">
      <c r="A135" s="53" t="s">
        <v>179</v>
      </c>
      <c r="B135" s="143" t="s">
        <v>180</v>
      </c>
      <c r="C135" s="143"/>
      <c r="D135" s="143"/>
      <c r="E135" s="53" t="s">
        <v>73</v>
      </c>
      <c r="F135" s="53">
        <v>30</v>
      </c>
      <c r="G135" s="73">
        <v>17.5</v>
      </c>
      <c r="H135" s="53">
        <v>12.4</v>
      </c>
      <c r="I135" s="53">
        <v>27</v>
      </c>
      <c r="J135" s="53">
        <v>194</v>
      </c>
      <c r="K135" s="51">
        <v>0.06</v>
      </c>
      <c r="L135" s="51">
        <v>9</v>
      </c>
      <c r="M135" s="59">
        <v>0.08</v>
      </c>
      <c r="N135" s="51">
        <v>2.4</v>
      </c>
      <c r="O135" s="51">
        <v>41</v>
      </c>
      <c r="P135" s="51">
        <v>144</v>
      </c>
      <c r="Q135" s="51">
        <v>19</v>
      </c>
      <c r="R135" s="51">
        <v>1</v>
      </c>
    </row>
    <row r="136" spans="1:18" ht="20.100000000000001" customHeight="1">
      <c r="A136" s="51" t="s">
        <v>122</v>
      </c>
      <c r="B136" s="126" t="s">
        <v>44</v>
      </c>
      <c r="C136" s="126"/>
      <c r="D136" s="126"/>
      <c r="E136" s="3" t="s">
        <v>187</v>
      </c>
      <c r="F136" s="3">
        <v>15</v>
      </c>
      <c r="G136" s="83">
        <v>3.4</v>
      </c>
      <c r="H136" s="3">
        <v>5.3</v>
      </c>
      <c r="I136" s="3">
        <v>22.4</v>
      </c>
      <c r="J136" s="3">
        <v>150.55000000000001</v>
      </c>
      <c r="K136" s="51">
        <v>0.1</v>
      </c>
      <c r="L136" s="52">
        <v>0</v>
      </c>
      <c r="M136" s="52">
        <v>30</v>
      </c>
      <c r="N136" s="52">
        <v>0.3</v>
      </c>
      <c r="O136" s="51">
        <v>83.8</v>
      </c>
      <c r="P136" s="51">
        <v>92</v>
      </c>
      <c r="Q136" s="51">
        <v>28</v>
      </c>
      <c r="R136" s="51">
        <v>0.6</v>
      </c>
    </row>
    <row r="137" spans="1:18" ht="20.100000000000001" customHeight="1">
      <c r="A137" s="51" t="s">
        <v>151</v>
      </c>
      <c r="B137" s="126" t="s">
        <v>53</v>
      </c>
      <c r="C137" s="126"/>
      <c r="D137" s="126"/>
      <c r="E137" s="51">
        <v>200</v>
      </c>
      <c r="F137" s="51">
        <v>5</v>
      </c>
      <c r="G137" s="87">
        <v>0.1</v>
      </c>
      <c r="H137" s="52">
        <v>0.1</v>
      </c>
      <c r="I137" s="51">
        <v>27.9</v>
      </c>
      <c r="J137" s="51">
        <v>113</v>
      </c>
      <c r="K137" s="52">
        <v>0.01</v>
      </c>
      <c r="L137" s="52">
        <v>55.4</v>
      </c>
      <c r="M137" s="52">
        <v>0</v>
      </c>
      <c r="N137" s="52">
        <v>0.1</v>
      </c>
      <c r="O137" s="51">
        <v>5</v>
      </c>
      <c r="P137" s="52">
        <v>8.1</v>
      </c>
      <c r="Q137" s="52">
        <v>2.1</v>
      </c>
      <c r="R137" s="51">
        <v>0.4</v>
      </c>
    </row>
    <row r="138" spans="1:18" ht="20.100000000000001" customHeight="1">
      <c r="A138" s="52" t="s">
        <v>33</v>
      </c>
      <c r="B138" s="159" t="s">
        <v>41</v>
      </c>
      <c r="C138" s="160"/>
      <c r="D138" s="161"/>
      <c r="E138" s="3">
        <v>40</v>
      </c>
      <c r="F138" s="3">
        <v>3</v>
      </c>
      <c r="G138" s="83">
        <v>2.6</v>
      </c>
      <c r="H138" s="3">
        <v>0.5</v>
      </c>
      <c r="I138" s="3">
        <v>15.8</v>
      </c>
      <c r="J138" s="3">
        <v>78.239999999999995</v>
      </c>
      <c r="K138" s="3">
        <v>0.1</v>
      </c>
      <c r="L138" s="2">
        <v>0</v>
      </c>
      <c r="M138" s="2">
        <v>0</v>
      </c>
      <c r="N138" s="2">
        <v>0.8</v>
      </c>
      <c r="O138" s="3">
        <v>5.8</v>
      </c>
      <c r="P138" s="3">
        <v>6.7</v>
      </c>
      <c r="Q138" s="3">
        <v>27.9</v>
      </c>
      <c r="R138" s="94">
        <v>1.6</v>
      </c>
    </row>
    <row r="139" spans="1:18" ht="20.100000000000001" customHeight="1">
      <c r="A139" s="132" t="s">
        <v>28</v>
      </c>
      <c r="B139" s="132"/>
      <c r="C139" s="132"/>
      <c r="D139" s="132"/>
      <c r="E139" s="132"/>
      <c r="F139" s="102">
        <f>SUM(F133:F138)</f>
        <v>68</v>
      </c>
      <c r="G139" s="86">
        <f>G138+G137+G136+G135+G134+G133</f>
        <v>26.500000000000004</v>
      </c>
      <c r="H139" s="86">
        <f t="shared" ref="H139:R139" si="16">H138+H137+H136+H135+H134+H133</f>
        <v>27</v>
      </c>
      <c r="I139" s="86">
        <f t="shared" si="16"/>
        <v>122.39999999999999</v>
      </c>
      <c r="J139" s="86">
        <f t="shared" si="16"/>
        <v>729.35</v>
      </c>
      <c r="K139" s="86">
        <f t="shared" si="16"/>
        <v>0.37</v>
      </c>
      <c r="L139" s="86">
        <f t="shared" si="16"/>
        <v>84.9</v>
      </c>
      <c r="M139" s="86">
        <f t="shared" si="16"/>
        <v>30.08</v>
      </c>
      <c r="N139" s="86">
        <f t="shared" si="16"/>
        <v>5.8</v>
      </c>
      <c r="O139" s="86">
        <f t="shared" si="16"/>
        <v>239.79999999999998</v>
      </c>
      <c r="P139" s="86">
        <f t="shared" si="16"/>
        <v>313.8</v>
      </c>
      <c r="Q139" s="86">
        <f t="shared" si="16"/>
        <v>109.2</v>
      </c>
      <c r="R139" s="86">
        <f t="shared" si="16"/>
        <v>5.1999999999999993</v>
      </c>
    </row>
    <row r="140" spans="1:18" ht="20.100000000000001" customHeight="1">
      <c r="A140" s="144" t="s">
        <v>29</v>
      </c>
      <c r="B140" s="144"/>
      <c r="C140" s="144"/>
      <c r="D140" s="144"/>
      <c r="E140" s="144"/>
      <c r="F140" s="110">
        <f>F131+F139</f>
        <v>108</v>
      </c>
      <c r="G140" s="88">
        <f>G139+G125</f>
        <v>31.500000000000004</v>
      </c>
      <c r="H140" s="88">
        <f t="shared" ref="H140:R140" si="17">H139+H125</f>
        <v>33</v>
      </c>
      <c r="I140" s="88">
        <f t="shared" si="17"/>
        <v>129.39999999999998</v>
      </c>
      <c r="J140" s="88">
        <f t="shared" si="17"/>
        <v>737.35</v>
      </c>
      <c r="K140" s="88">
        <f t="shared" si="17"/>
        <v>9.3699999999999992</v>
      </c>
      <c r="L140" s="88">
        <f t="shared" si="17"/>
        <v>94.9</v>
      </c>
      <c r="M140" s="88">
        <f t="shared" si="17"/>
        <v>41.08</v>
      </c>
      <c r="N140" s="88">
        <f t="shared" si="17"/>
        <v>17.8</v>
      </c>
      <c r="O140" s="88">
        <f t="shared" si="17"/>
        <v>252.79999999999998</v>
      </c>
      <c r="P140" s="88">
        <f t="shared" si="17"/>
        <v>327.8</v>
      </c>
      <c r="Q140" s="88">
        <f t="shared" si="17"/>
        <v>124.2</v>
      </c>
      <c r="R140" s="88">
        <f t="shared" si="17"/>
        <v>21.2</v>
      </c>
    </row>
    <row r="141" spans="1:18" ht="15.75" customHeight="1">
      <c r="A141" s="121" t="s">
        <v>0</v>
      </c>
      <c r="B141" s="121"/>
      <c r="C141" s="121"/>
      <c r="D141" s="121"/>
      <c r="E141" s="121"/>
      <c r="F141" s="121"/>
      <c r="G141" s="121"/>
      <c r="H141" s="121"/>
      <c r="I141" s="121"/>
      <c r="J141" s="122" t="s">
        <v>105</v>
      </c>
      <c r="K141" s="122"/>
      <c r="L141" s="122"/>
      <c r="M141" s="122"/>
      <c r="N141" s="122"/>
      <c r="O141" s="122"/>
      <c r="P141" s="122"/>
      <c r="Q141" s="122"/>
      <c r="R141" s="122"/>
    </row>
    <row r="142" spans="1:18" ht="55.5" customHeight="1">
      <c r="A142" s="145" t="s">
        <v>184</v>
      </c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</row>
    <row r="143" spans="1:18" ht="12" customHeight="1">
      <c r="A143" s="25"/>
      <c r="B143" s="25"/>
      <c r="C143" s="25"/>
      <c r="D143" s="25"/>
      <c r="E143" s="25"/>
      <c r="F143" s="20"/>
      <c r="G143" s="19"/>
      <c r="H143" s="26"/>
      <c r="I143" s="26"/>
      <c r="J143" s="27"/>
      <c r="K143" s="26"/>
      <c r="L143" s="26"/>
      <c r="M143" s="27"/>
      <c r="N143" s="26"/>
      <c r="O143" s="26"/>
      <c r="P143" s="26"/>
      <c r="Q143" s="26"/>
      <c r="R143" s="26"/>
    </row>
    <row r="144" spans="1:18" ht="11.1" customHeight="1">
      <c r="A144" s="14"/>
      <c r="B144" s="15"/>
      <c r="C144" s="13"/>
      <c r="D144" s="13"/>
      <c r="E144" s="13"/>
      <c r="F144" s="106"/>
      <c r="G144" s="117" t="s">
        <v>2</v>
      </c>
      <c r="H144" s="117"/>
      <c r="I144" s="13" t="s">
        <v>3</v>
      </c>
      <c r="J144" s="13"/>
      <c r="K144" s="13"/>
      <c r="L144" s="118" t="s">
        <v>4</v>
      </c>
      <c r="M144" s="118"/>
      <c r="N144" s="13"/>
      <c r="O144" s="13"/>
      <c r="P144" s="13"/>
      <c r="Q144" s="13"/>
      <c r="R144" s="13"/>
    </row>
    <row r="145" spans="1:18" ht="11.1" customHeight="1">
      <c r="A145" s="28"/>
      <c r="B145" s="13"/>
      <c r="C145" s="13"/>
      <c r="D145" s="13"/>
      <c r="E145" s="13"/>
      <c r="F145" s="106"/>
      <c r="G145" s="193" t="s">
        <v>5</v>
      </c>
      <c r="H145" s="193"/>
      <c r="I145" s="16">
        <v>2</v>
      </c>
      <c r="J145" s="13"/>
      <c r="K145" s="13"/>
      <c r="L145" s="194" t="s">
        <v>6</v>
      </c>
      <c r="M145" s="194"/>
      <c r="N145" s="92" t="s">
        <v>146</v>
      </c>
      <c r="O145" s="13"/>
      <c r="P145" s="13"/>
      <c r="Q145" s="13"/>
      <c r="R145" s="13"/>
    </row>
    <row r="146" spans="1:18" ht="21.95" customHeight="1">
      <c r="A146" s="135" t="s">
        <v>7</v>
      </c>
      <c r="B146" s="137" t="s">
        <v>8</v>
      </c>
      <c r="C146" s="138"/>
      <c r="D146" s="139"/>
      <c r="E146" s="135" t="s">
        <v>9</v>
      </c>
      <c r="F146" s="135" t="s">
        <v>183</v>
      </c>
      <c r="G146" s="127" t="s">
        <v>10</v>
      </c>
      <c r="H146" s="128"/>
      <c r="I146" s="129"/>
      <c r="J146" s="133" t="s">
        <v>11</v>
      </c>
      <c r="K146" s="127" t="s">
        <v>12</v>
      </c>
      <c r="L146" s="128"/>
      <c r="M146" s="128"/>
      <c r="N146" s="129"/>
      <c r="O146" s="127" t="s">
        <v>13</v>
      </c>
      <c r="P146" s="128"/>
      <c r="Q146" s="128"/>
      <c r="R146" s="129"/>
    </row>
    <row r="147" spans="1:18" ht="31.5" customHeight="1">
      <c r="A147" s="136"/>
      <c r="B147" s="140"/>
      <c r="C147" s="141"/>
      <c r="D147" s="142"/>
      <c r="E147" s="136"/>
      <c r="F147" s="136"/>
      <c r="G147" s="85" t="s">
        <v>14</v>
      </c>
      <c r="H147" s="85" t="s">
        <v>15</v>
      </c>
      <c r="I147" s="85" t="s">
        <v>16</v>
      </c>
      <c r="J147" s="134"/>
      <c r="K147" s="85" t="s">
        <v>17</v>
      </c>
      <c r="L147" s="85" t="s">
        <v>18</v>
      </c>
      <c r="M147" s="85" t="s">
        <v>19</v>
      </c>
      <c r="N147" s="85" t="s">
        <v>20</v>
      </c>
      <c r="O147" s="85" t="s">
        <v>21</v>
      </c>
      <c r="P147" s="85" t="s">
        <v>22</v>
      </c>
      <c r="Q147" s="85" t="s">
        <v>23</v>
      </c>
      <c r="R147" s="43" t="s">
        <v>24</v>
      </c>
    </row>
    <row r="148" spans="1:18" ht="20.100000000000001" customHeight="1">
      <c r="A148" s="70">
        <v>1</v>
      </c>
      <c r="B148" s="123">
        <v>2</v>
      </c>
      <c r="C148" s="124"/>
      <c r="D148" s="125"/>
      <c r="E148" s="70">
        <v>3</v>
      </c>
      <c r="F148" s="70">
        <v>4</v>
      </c>
      <c r="G148" s="70">
        <v>5</v>
      </c>
      <c r="H148" s="70">
        <v>6</v>
      </c>
      <c r="I148" s="70">
        <v>7</v>
      </c>
      <c r="J148" s="70">
        <v>8</v>
      </c>
      <c r="K148" s="70">
        <v>9</v>
      </c>
      <c r="L148" s="70">
        <v>10</v>
      </c>
      <c r="M148" s="70">
        <v>11</v>
      </c>
      <c r="N148" s="70">
        <v>12</v>
      </c>
      <c r="O148" s="70">
        <v>13</v>
      </c>
      <c r="P148" s="70">
        <v>14</v>
      </c>
      <c r="Q148" s="70">
        <v>15</v>
      </c>
      <c r="R148" s="70">
        <v>16</v>
      </c>
    </row>
    <row r="149" spans="1:18" ht="20.100000000000001" customHeight="1">
      <c r="A149" s="132" t="s">
        <v>25</v>
      </c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</row>
    <row r="150" spans="1:18" ht="20.100000000000001" customHeight="1">
      <c r="A150" s="51" t="s">
        <v>138</v>
      </c>
      <c r="B150" s="126" t="s">
        <v>72</v>
      </c>
      <c r="C150" s="126"/>
      <c r="D150" s="126"/>
      <c r="E150" s="52" t="s">
        <v>187</v>
      </c>
      <c r="F150" s="52">
        <v>10</v>
      </c>
      <c r="G150" s="86">
        <v>4.8</v>
      </c>
      <c r="H150" s="51">
        <v>7.3</v>
      </c>
      <c r="I150" s="51">
        <v>21.7</v>
      </c>
      <c r="J150" s="51">
        <v>171.53</v>
      </c>
      <c r="K150" s="51">
        <v>0.1</v>
      </c>
      <c r="L150" s="52">
        <v>1.5</v>
      </c>
      <c r="M150" s="51">
        <v>0.1</v>
      </c>
      <c r="N150" s="52">
        <v>0.2</v>
      </c>
      <c r="O150" s="51">
        <v>125</v>
      </c>
      <c r="P150" s="51">
        <v>119</v>
      </c>
      <c r="Q150" s="51">
        <v>18.899999999999999</v>
      </c>
      <c r="R150" s="51">
        <v>0.4</v>
      </c>
    </row>
    <row r="151" spans="1:18" ht="20.100000000000001" customHeight="1">
      <c r="A151" s="51" t="s">
        <v>124</v>
      </c>
      <c r="B151" s="126" t="s">
        <v>42</v>
      </c>
      <c r="C151" s="126"/>
      <c r="D151" s="126"/>
      <c r="E151" s="51">
        <v>15</v>
      </c>
      <c r="F151" s="51">
        <v>9</v>
      </c>
      <c r="G151" s="86">
        <v>3.45</v>
      </c>
      <c r="H151" s="51">
        <v>4.45</v>
      </c>
      <c r="I151" s="51">
        <v>0.4</v>
      </c>
      <c r="J151" s="51">
        <v>72.66</v>
      </c>
      <c r="K151" s="51">
        <v>0</v>
      </c>
      <c r="L151" s="51">
        <v>0</v>
      </c>
      <c r="M151" s="51">
        <v>4.4999999999999998E-2</v>
      </c>
      <c r="N151" s="52">
        <v>0.2</v>
      </c>
      <c r="O151" s="51">
        <v>132</v>
      </c>
      <c r="P151" s="51">
        <v>75</v>
      </c>
      <c r="Q151" s="51">
        <v>5.3</v>
      </c>
      <c r="R151" s="51">
        <v>0.2</v>
      </c>
    </row>
    <row r="152" spans="1:18" ht="20.100000000000001" customHeight="1">
      <c r="A152" s="51" t="s">
        <v>115</v>
      </c>
      <c r="B152" s="126" t="s">
        <v>36</v>
      </c>
      <c r="C152" s="126"/>
      <c r="D152" s="126"/>
      <c r="E152" s="51">
        <v>200</v>
      </c>
      <c r="F152" s="51">
        <v>8</v>
      </c>
      <c r="G152" s="86">
        <v>1.5</v>
      </c>
      <c r="H152" s="51">
        <v>1.3</v>
      </c>
      <c r="I152" s="51">
        <v>22.3</v>
      </c>
      <c r="J152" s="52">
        <v>107</v>
      </c>
      <c r="K152" s="52">
        <v>1</v>
      </c>
      <c r="L152" s="52">
        <v>0.01</v>
      </c>
      <c r="M152" s="52">
        <v>0</v>
      </c>
      <c r="N152" s="52">
        <v>0</v>
      </c>
      <c r="O152" s="52">
        <v>61</v>
      </c>
      <c r="P152" s="52">
        <v>45</v>
      </c>
      <c r="Q152" s="52">
        <v>7</v>
      </c>
      <c r="R152" s="52">
        <v>1</v>
      </c>
    </row>
    <row r="153" spans="1:18" ht="20.100000000000001" customHeight="1">
      <c r="A153" s="52" t="s">
        <v>33</v>
      </c>
      <c r="B153" s="126" t="s">
        <v>75</v>
      </c>
      <c r="C153" s="126"/>
      <c r="D153" s="126"/>
      <c r="E153" s="51">
        <v>20</v>
      </c>
      <c r="F153" s="51">
        <v>2</v>
      </c>
      <c r="G153" s="87">
        <v>3.16</v>
      </c>
      <c r="H153" s="52">
        <v>0.4</v>
      </c>
      <c r="I153" s="52">
        <v>19.3</v>
      </c>
      <c r="J153" s="52">
        <v>94.4</v>
      </c>
      <c r="K153" s="52">
        <v>7.0000000000000007E-2</v>
      </c>
      <c r="L153" s="52">
        <v>0</v>
      </c>
      <c r="M153" s="52">
        <v>0</v>
      </c>
      <c r="N153" s="52">
        <v>0.3</v>
      </c>
      <c r="O153" s="52">
        <v>9.1999999999999993</v>
      </c>
      <c r="P153" s="52">
        <v>34.799999999999997</v>
      </c>
      <c r="Q153" s="52">
        <v>13.2</v>
      </c>
      <c r="R153" s="52">
        <v>0.8</v>
      </c>
    </row>
    <row r="154" spans="1:18" ht="20.100000000000001" customHeight="1">
      <c r="A154" s="61" t="s">
        <v>33</v>
      </c>
      <c r="B154" s="126" t="s">
        <v>101</v>
      </c>
      <c r="C154" s="126"/>
      <c r="D154" s="126"/>
      <c r="E154" s="51">
        <v>100</v>
      </c>
      <c r="F154" s="51">
        <v>11</v>
      </c>
      <c r="G154" s="86">
        <v>0.9</v>
      </c>
      <c r="H154" s="51">
        <v>0.2</v>
      </c>
      <c r="I154" s="51">
        <v>8.1</v>
      </c>
      <c r="J154" s="51">
        <v>43</v>
      </c>
      <c r="K154" s="51">
        <v>0</v>
      </c>
      <c r="L154" s="51">
        <v>60</v>
      </c>
      <c r="M154" s="52">
        <v>0.01</v>
      </c>
      <c r="N154" s="52">
        <v>0.2</v>
      </c>
      <c r="O154" s="51">
        <v>34</v>
      </c>
      <c r="P154" s="51">
        <v>23</v>
      </c>
      <c r="Q154" s="51">
        <v>13</v>
      </c>
      <c r="R154" s="52">
        <v>0.3</v>
      </c>
    </row>
    <row r="155" spans="1:18" ht="20.100000000000001" customHeight="1">
      <c r="A155" s="132" t="s">
        <v>26</v>
      </c>
      <c r="B155" s="132"/>
      <c r="C155" s="132"/>
      <c r="D155" s="132"/>
      <c r="E155" s="132"/>
      <c r="F155" s="103">
        <f>SUM(F150:F154)</f>
        <v>40</v>
      </c>
      <c r="G155" s="86">
        <f>SUM(G150:G154)</f>
        <v>13.81</v>
      </c>
      <c r="H155" s="86">
        <f t="shared" ref="H155:R155" si="18">SUM(H150:H154)</f>
        <v>13.65</v>
      </c>
      <c r="I155" s="86">
        <f t="shared" si="18"/>
        <v>71.8</v>
      </c>
      <c r="J155" s="86">
        <f t="shared" si="18"/>
        <v>488.59000000000003</v>
      </c>
      <c r="K155" s="86">
        <f t="shared" si="18"/>
        <v>1.1700000000000002</v>
      </c>
      <c r="L155" s="86">
        <f t="shared" si="18"/>
        <v>61.51</v>
      </c>
      <c r="M155" s="86">
        <f t="shared" si="18"/>
        <v>0.15500000000000003</v>
      </c>
      <c r="N155" s="86">
        <f t="shared" si="18"/>
        <v>0.89999999999999991</v>
      </c>
      <c r="O155" s="86">
        <f t="shared" si="18"/>
        <v>361.2</v>
      </c>
      <c r="P155" s="86">
        <f t="shared" si="18"/>
        <v>296.8</v>
      </c>
      <c r="Q155" s="86">
        <f t="shared" si="18"/>
        <v>57.4</v>
      </c>
      <c r="R155" s="86">
        <f t="shared" si="18"/>
        <v>2.7</v>
      </c>
    </row>
    <row r="156" spans="1:18" ht="20.100000000000001" customHeight="1">
      <c r="A156" s="132" t="s">
        <v>27</v>
      </c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</row>
    <row r="157" spans="1:18" s="11" customFormat="1" ht="20.100000000000001" customHeight="1">
      <c r="A157" s="51" t="s">
        <v>133</v>
      </c>
      <c r="B157" s="126" t="s">
        <v>76</v>
      </c>
      <c r="C157" s="126"/>
      <c r="D157" s="126"/>
      <c r="E157" s="3">
        <v>60</v>
      </c>
      <c r="F157" s="3">
        <v>10</v>
      </c>
      <c r="G157" s="83">
        <v>1.4</v>
      </c>
      <c r="H157" s="3">
        <v>3.1</v>
      </c>
      <c r="I157" s="3">
        <v>5.7</v>
      </c>
      <c r="J157" s="3">
        <v>56.24</v>
      </c>
      <c r="K157" s="51">
        <v>0</v>
      </c>
      <c r="L157" s="51">
        <v>21.8</v>
      </c>
      <c r="M157" s="52">
        <v>0.01</v>
      </c>
      <c r="N157" s="52">
        <v>1.8</v>
      </c>
      <c r="O157" s="51">
        <v>36.1</v>
      </c>
      <c r="P157" s="51">
        <v>26.3</v>
      </c>
      <c r="Q157" s="51">
        <v>12.3</v>
      </c>
      <c r="R157" s="51">
        <v>0.5</v>
      </c>
    </row>
    <row r="158" spans="1:18" ht="20.100000000000001" customHeight="1">
      <c r="A158" s="51" t="s">
        <v>161</v>
      </c>
      <c r="B158" s="126" t="s">
        <v>55</v>
      </c>
      <c r="C158" s="126"/>
      <c r="D158" s="126"/>
      <c r="E158" s="51" t="s">
        <v>38</v>
      </c>
      <c r="F158" s="51">
        <v>10</v>
      </c>
      <c r="G158" s="86">
        <v>1.9</v>
      </c>
      <c r="H158" s="51">
        <v>3.5</v>
      </c>
      <c r="I158" s="51">
        <v>15.5</v>
      </c>
      <c r="J158" s="51">
        <v>100.68</v>
      </c>
      <c r="K158" s="51">
        <v>0.1</v>
      </c>
      <c r="L158" s="51">
        <v>8.1</v>
      </c>
      <c r="M158" s="51">
        <v>0.1</v>
      </c>
      <c r="N158" s="52">
        <v>0.3</v>
      </c>
      <c r="O158" s="51">
        <v>31.2</v>
      </c>
      <c r="P158" s="51">
        <v>102</v>
      </c>
      <c r="Q158" s="51">
        <v>16.2</v>
      </c>
      <c r="R158" s="51">
        <v>0.7</v>
      </c>
    </row>
    <row r="159" spans="1:18" ht="24" customHeight="1">
      <c r="A159" s="51" t="s">
        <v>201</v>
      </c>
      <c r="B159" s="126" t="s">
        <v>56</v>
      </c>
      <c r="C159" s="126"/>
      <c r="D159" s="126"/>
      <c r="E159" s="52" t="s">
        <v>73</v>
      </c>
      <c r="F159" s="52">
        <v>34</v>
      </c>
      <c r="G159" s="86">
        <v>14.8</v>
      </c>
      <c r="H159" s="51">
        <v>14.6</v>
      </c>
      <c r="I159" s="51">
        <v>10.199999999999999</v>
      </c>
      <c r="J159" s="51">
        <v>223</v>
      </c>
      <c r="K159" s="51">
        <v>0.05</v>
      </c>
      <c r="L159" s="51">
        <v>6.4</v>
      </c>
      <c r="M159" s="51">
        <v>0.2</v>
      </c>
      <c r="N159" s="51">
        <v>0.5</v>
      </c>
      <c r="O159" s="51">
        <v>97.6</v>
      </c>
      <c r="P159" s="51">
        <v>123.2</v>
      </c>
      <c r="Q159" s="51">
        <v>20.8</v>
      </c>
      <c r="R159" s="51">
        <v>1.6</v>
      </c>
    </row>
    <row r="160" spans="1:18" ht="20.100000000000001" customHeight="1">
      <c r="A160" s="51" t="s">
        <v>143</v>
      </c>
      <c r="B160" s="126" t="s">
        <v>57</v>
      </c>
      <c r="C160" s="126"/>
      <c r="D160" s="126"/>
      <c r="E160" s="51">
        <v>150</v>
      </c>
      <c r="F160" s="51">
        <v>8</v>
      </c>
      <c r="G160" s="86">
        <v>4.5999999999999996</v>
      </c>
      <c r="H160" s="51">
        <v>7.3</v>
      </c>
      <c r="I160" s="51">
        <v>48.2</v>
      </c>
      <c r="J160" s="51">
        <v>256.3</v>
      </c>
      <c r="K160" s="52">
        <v>0.03</v>
      </c>
      <c r="L160" s="52">
        <v>0</v>
      </c>
      <c r="M160" s="52">
        <v>0.1</v>
      </c>
      <c r="N160" s="52">
        <v>0.4</v>
      </c>
      <c r="O160" s="51">
        <v>4</v>
      </c>
      <c r="P160" s="51">
        <v>73.2</v>
      </c>
      <c r="Q160" s="51">
        <v>22.8</v>
      </c>
      <c r="R160" s="51">
        <v>0.7</v>
      </c>
    </row>
    <row r="161" spans="1:18" ht="20.100000000000001" customHeight="1">
      <c r="A161" s="51" t="s">
        <v>120</v>
      </c>
      <c r="B161" s="126" t="s">
        <v>40</v>
      </c>
      <c r="C161" s="126"/>
      <c r="D161" s="126"/>
      <c r="E161" s="51">
        <v>200</v>
      </c>
      <c r="F161" s="51">
        <v>3</v>
      </c>
      <c r="G161" s="86">
        <v>0.6</v>
      </c>
      <c r="H161" s="52">
        <v>0.1</v>
      </c>
      <c r="I161" s="51">
        <v>35.700000000000003</v>
      </c>
      <c r="J161" s="51">
        <v>131</v>
      </c>
      <c r="K161" s="52">
        <v>0.02</v>
      </c>
      <c r="L161" s="52">
        <v>51.4</v>
      </c>
      <c r="M161" s="52">
        <v>0.01</v>
      </c>
      <c r="N161" s="52">
        <v>0.5</v>
      </c>
      <c r="O161" s="52">
        <v>21</v>
      </c>
      <c r="P161" s="52">
        <v>23</v>
      </c>
      <c r="Q161" s="52">
        <v>16</v>
      </c>
      <c r="R161" s="52">
        <v>0.7</v>
      </c>
    </row>
    <row r="162" spans="1:18" ht="20.100000000000001" customHeight="1">
      <c r="A162" s="52" t="s">
        <v>33</v>
      </c>
      <c r="B162" s="159" t="s">
        <v>41</v>
      </c>
      <c r="C162" s="160"/>
      <c r="D162" s="161"/>
      <c r="E162" s="3">
        <v>40</v>
      </c>
      <c r="F162" s="3">
        <v>3</v>
      </c>
      <c r="G162" s="83">
        <v>2.6</v>
      </c>
      <c r="H162" s="3">
        <v>0.5</v>
      </c>
      <c r="I162" s="3">
        <v>15.8</v>
      </c>
      <c r="J162" s="3">
        <v>78.239999999999995</v>
      </c>
      <c r="K162" s="3">
        <v>0.1</v>
      </c>
      <c r="L162" s="2">
        <v>0</v>
      </c>
      <c r="M162" s="2">
        <v>0</v>
      </c>
      <c r="N162" s="2">
        <v>0.8</v>
      </c>
      <c r="O162" s="3">
        <v>5.8</v>
      </c>
      <c r="P162" s="3">
        <v>6.7</v>
      </c>
      <c r="Q162" s="3">
        <v>27.9</v>
      </c>
      <c r="R162" s="94">
        <v>1.6</v>
      </c>
    </row>
    <row r="163" spans="1:18" ht="20.100000000000001" customHeight="1">
      <c r="A163" s="132" t="s">
        <v>28</v>
      </c>
      <c r="B163" s="132"/>
      <c r="C163" s="132"/>
      <c r="D163" s="132"/>
      <c r="E163" s="132"/>
      <c r="F163" s="102">
        <f>SUM(F157:F162)</f>
        <v>68</v>
      </c>
      <c r="G163" s="86">
        <f t="shared" ref="G163:R163" si="19">SUM(G157:G162)</f>
        <v>25.900000000000006</v>
      </c>
      <c r="H163" s="86">
        <f t="shared" si="19"/>
        <v>29.1</v>
      </c>
      <c r="I163" s="86">
        <f t="shared" si="19"/>
        <v>131.1</v>
      </c>
      <c r="J163" s="86">
        <f t="shared" si="19"/>
        <v>845.46</v>
      </c>
      <c r="K163" s="86">
        <f t="shared" si="19"/>
        <v>0.30000000000000004</v>
      </c>
      <c r="L163" s="86">
        <f t="shared" si="19"/>
        <v>87.699999999999989</v>
      </c>
      <c r="M163" s="86">
        <f t="shared" si="19"/>
        <v>0.42000000000000004</v>
      </c>
      <c r="N163" s="86">
        <f t="shared" si="19"/>
        <v>4.3</v>
      </c>
      <c r="O163" s="86">
        <f t="shared" si="19"/>
        <v>195.7</v>
      </c>
      <c r="P163" s="86">
        <f t="shared" si="19"/>
        <v>354.4</v>
      </c>
      <c r="Q163" s="86">
        <f t="shared" si="19"/>
        <v>116</v>
      </c>
      <c r="R163" s="86">
        <f t="shared" si="19"/>
        <v>5.8000000000000007</v>
      </c>
    </row>
    <row r="164" spans="1:18" ht="20.100000000000001" customHeight="1">
      <c r="A164" s="120" t="s">
        <v>29</v>
      </c>
      <c r="B164" s="120"/>
      <c r="C164" s="120"/>
      <c r="D164" s="120"/>
      <c r="E164" s="120"/>
      <c r="F164" s="112">
        <f>F155+F163</f>
        <v>108</v>
      </c>
      <c r="G164" s="86">
        <f>G163+G155</f>
        <v>39.710000000000008</v>
      </c>
      <c r="H164" s="86">
        <f t="shared" ref="H164:R164" si="20">H163+H155</f>
        <v>42.75</v>
      </c>
      <c r="I164" s="86">
        <f t="shared" si="20"/>
        <v>202.89999999999998</v>
      </c>
      <c r="J164" s="86">
        <f t="shared" si="20"/>
        <v>1334.0500000000002</v>
      </c>
      <c r="K164" s="86">
        <f t="shared" si="20"/>
        <v>1.4700000000000002</v>
      </c>
      <c r="L164" s="86">
        <f t="shared" si="20"/>
        <v>149.20999999999998</v>
      </c>
      <c r="M164" s="86">
        <f t="shared" si="20"/>
        <v>0.57500000000000007</v>
      </c>
      <c r="N164" s="86">
        <f t="shared" si="20"/>
        <v>5.1999999999999993</v>
      </c>
      <c r="O164" s="86">
        <f t="shared" si="20"/>
        <v>556.9</v>
      </c>
      <c r="P164" s="86">
        <f t="shared" si="20"/>
        <v>651.20000000000005</v>
      </c>
      <c r="Q164" s="86">
        <f t="shared" si="20"/>
        <v>173.4</v>
      </c>
      <c r="R164" s="86">
        <f t="shared" si="20"/>
        <v>8.5</v>
      </c>
    </row>
    <row r="165" spans="1:18" ht="15.75" customHeight="1">
      <c r="A165" s="121" t="s">
        <v>0</v>
      </c>
      <c r="B165" s="121"/>
      <c r="C165" s="121"/>
      <c r="D165" s="121"/>
      <c r="E165" s="121"/>
      <c r="F165" s="121"/>
      <c r="G165" s="121"/>
      <c r="H165" s="121"/>
      <c r="I165" s="121"/>
      <c r="J165" s="122" t="s">
        <v>105</v>
      </c>
      <c r="K165" s="122"/>
      <c r="L165" s="122"/>
      <c r="M165" s="122"/>
      <c r="N165" s="122"/>
      <c r="O165" s="122"/>
      <c r="P165" s="122"/>
      <c r="Q165" s="122"/>
      <c r="R165" s="122"/>
    </row>
    <row r="166" spans="1:18" ht="55.5" customHeight="1">
      <c r="A166" s="145" t="s">
        <v>184</v>
      </c>
      <c r="B166" s="145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</row>
    <row r="167" spans="1:18" ht="11.25" customHeight="1">
      <c r="A167" s="25"/>
      <c r="B167" s="25"/>
      <c r="C167" s="25"/>
      <c r="D167" s="25"/>
      <c r="E167" s="25"/>
      <c r="F167" s="20"/>
      <c r="G167" s="19"/>
      <c r="H167" s="26"/>
      <c r="I167" s="26"/>
      <c r="J167" s="27"/>
      <c r="K167" s="26"/>
      <c r="L167" s="26"/>
      <c r="M167" s="26"/>
      <c r="N167" s="26"/>
      <c r="O167" s="26"/>
      <c r="P167" s="26"/>
      <c r="Q167" s="26"/>
      <c r="R167" s="26"/>
    </row>
    <row r="168" spans="1:18" ht="11.1" customHeight="1">
      <c r="A168" s="14"/>
      <c r="B168" s="15"/>
      <c r="C168" s="13"/>
      <c r="D168" s="13"/>
      <c r="E168" s="13"/>
      <c r="F168" s="106"/>
      <c r="G168" s="152" t="s">
        <v>2</v>
      </c>
      <c r="H168" s="152"/>
      <c r="I168" s="13" t="s">
        <v>30</v>
      </c>
      <c r="J168" s="13"/>
      <c r="K168" s="13"/>
      <c r="L168" s="153" t="s">
        <v>4</v>
      </c>
      <c r="M168" s="153"/>
      <c r="N168" s="13"/>
      <c r="O168" s="13"/>
      <c r="P168" s="13"/>
      <c r="Q168" s="13"/>
      <c r="R168" s="13"/>
    </row>
    <row r="169" spans="1:18" ht="11.1" customHeight="1">
      <c r="A169" s="28"/>
      <c r="B169" s="13"/>
      <c r="C169" s="13"/>
      <c r="D169" s="13"/>
      <c r="E169" s="13"/>
      <c r="F169" s="106"/>
      <c r="G169" s="152" t="s">
        <v>5</v>
      </c>
      <c r="H169" s="152"/>
      <c r="I169" s="16">
        <v>2</v>
      </c>
      <c r="J169" s="13"/>
      <c r="K169" s="13"/>
      <c r="L169" s="153" t="s">
        <v>6</v>
      </c>
      <c r="M169" s="153"/>
      <c r="N169" s="92" t="s">
        <v>146</v>
      </c>
      <c r="O169" s="13"/>
      <c r="P169" s="13"/>
      <c r="Q169" s="13"/>
      <c r="R169" s="13"/>
    </row>
    <row r="170" spans="1:18" ht="21.95" customHeight="1">
      <c r="A170" s="135" t="s">
        <v>7</v>
      </c>
      <c r="B170" s="137" t="s">
        <v>8</v>
      </c>
      <c r="C170" s="138"/>
      <c r="D170" s="139"/>
      <c r="E170" s="135" t="s">
        <v>9</v>
      </c>
      <c r="F170" s="135" t="s">
        <v>183</v>
      </c>
      <c r="G170" s="127" t="s">
        <v>10</v>
      </c>
      <c r="H170" s="128"/>
      <c r="I170" s="129"/>
      <c r="J170" s="133" t="s">
        <v>11</v>
      </c>
      <c r="K170" s="127" t="s">
        <v>12</v>
      </c>
      <c r="L170" s="128"/>
      <c r="M170" s="128"/>
      <c r="N170" s="129"/>
      <c r="O170" s="127" t="s">
        <v>13</v>
      </c>
      <c r="P170" s="128"/>
      <c r="Q170" s="128"/>
      <c r="R170" s="129"/>
    </row>
    <row r="171" spans="1:18" ht="27.75" customHeight="1">
      <c r="A171" s="136"/>
      <c r="B171" s="140"/>
      <c r="C171" s="141"/>
      <c r="D171" s="142"/>
      <c r="E171" s="136"/>
      <c r="F171" s="136"/>
      <c r="G171" s="85" t="s">
        <v>14</v>
      </c>
      <c r="H171" s="85" t="s">
        <v>15</v>
      </c>
      <c r="I171" s="85" t="s">
        <v>16</v>
      </c>
      <c r="J171" s="134"/>
      <c r="K171" s="85" t="s">
        <v>17</v>
      </c>
      <c r="L171" s="85" t="s">
        <v>18</v>
      </c>
      <c r="M171" s="85" t="s">
        <v>19</v>
      </c>
      <c r="N171" s="85" t="s">
        <v>20</v>
      </c>
      <c r="O171" s="85" t="s">
        <v>21</v>
      </c>
      <c r="P171" s="85" t="s">
        <v>22</v>
      </c>
      <c r="Q171" s="85" t="s">
        <v>23</v>
      </c>
      <c r="R171" s="43" t="s">
        <v>24</v>
      </c>
    </row>
    <row r="172" spans="1:18" ht="20.100000000000001" customHeight="1">
      <c r="A172" s="70">
        <v>1</v>
      </c>
      <c r="B172" s="123">
        <v>2</v>
      </c>
      <c r="C172" s="124"/>
      <c r="D172" s="125"/>
      <c r="E172" s="70">
        <v>3</v>
      </c>
      <c r="F172" s="70">
        <v>4</v>
      </c>
      <c r="G172" s="70">
        <v>5</v>
      </c>
      <c r="H172" s="70">
        <v>6</v>
      </c>
      <c r="I172" s="70">
        <v>7</v>
      </c>
      <c r="J172" s="70">
        <v>8</v>
      </c>
      <c r="K172" s="70">
        <v>9</v>
      </c>
      <c r="L172" s="70">
        <v>10</v>
      </c>
      <c r="M172" s="70">
        <v>11</v>
      </c>
      <c r="N172" s="70">
        <v>12</v>
      </c>
      <c r="O172" s="70">
        <v>13</v>
      </c>
      <c r="P172" s="70">
        <v>14</v>
      </c>
      <c r="Q172" s="70">
        <v>15</v>
      </c>
      <c r="R172" s="70">
        <v>16</v>
      </c>
    </row>
    <row r="173" spans="1:18" ht="20.100000000000001" customHeight="1">
      <c r="A173" s="132" t="s">
        <v>25</v>
      </c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</row>
    <row r="174" spans="1:18" ht="20.100000000000001" customHeight="1">
      <c r="A174" s="51" t="s">
        <v>114</v>
      </c>
      <c r="B174" s="126" t="s">
        <v>58</v>
      </c>
      <c r="C174" s="126"/>
      <c r="D174" s="126"/>
      <c r="E174" s="52" t="s">
        <v>187</v>
      </c>
      <c r="F174" s="52">
        <v>9</v>
      </c>
      <c r="G174" s="86">
        <v>5.6</v>
      </c>
      <c r="H174" s="51">
        <v>4.7</v>
      </c>
      <c r="I174" s="51">
        <v>30.9</v>
      </c>
      <c r="J174" s="51">
        <v>187.74</v>
      </c>
      <c r="K174" s="51">
        <v>0</v>
      </c>
      <c r="L174" s="52">
        <v>1.1000000000000001</v>
      </c>
      <c r="M174" s="52">
        <v>0.03</v>
      </c>
      <c r="N174" s="52">
        <v>0.3</v>
      </c>
      <c r="O174" s="51">
        <v>91.5</v>
      </c>
      <c r="P174" s="51">
        <v>90.7</v>
      </c>
      <c r="Q174" s="51">
        <v>12.4</v>
      </c>
      <c r="R174" s="51">
        <v>0.3</v>
      </c>
    </row>
    <row r="175" spans="1:18" ht="20.100000000000001" customHeight="1">
      <c r="A175" s="51" t="s">
        <v>163</v>
      </c>
      <c r="B175" s="126" t="s">
        <v>74</v>
      </c>
      <c r="C175" s="126"/>
      <c r="D175" s="126"/>
      <c r="E175" s="51">
        <v>40</v>
      </c>
      <c r="F175" s="51">
        <v>8</v>
      </c>
      <c r="G175" s="86">
        <v>5.0999999999999996</v>
      </c>
      <c r="H175" s="51">
        <v>4.5999999999999996</v>
      </c>
      <c r="I175" s="51">
        <v>0.3</v>
      </c>
      <c r="J175" s="51">
        <v>63</v>
      </c>
      <c r="K175" s="52">
        <v>0.03</v>
      </c>
      <c r="L175" s="52">
        <v>0</v>
      </c>
      <c r="M175" s="52">
        <v>0.1</v>
      </c>
      <c r="N175" s="52">
        <v>0.2</v>
      </c>
      <c r="O175" s="52">
        <v>22</v>
      </c>
      <c r="P175" s="52">
        <v>77</v>
      </c>
      <c r="Q175" s="52">
        <v>5</v>
      </c>
      <c r="R175" s="52">
        <v>1</v>
      </c>
    </row>
    <row r="176" spans="1:18" ht="20.100000000000001" customHeight="1">
      <c r="A176" s="51" t="s">
        <v>121</v>
      </c>
      <c r="B176" s="126" t="s">
        <v>59</v>
      </c>
      <c r="C176" s="126"/>
      <c r="D176" s="126"/>
      <c r="E176" s="51">
        <v>200</v>
      </c>
      <c r="F176" s="51">
        <v>3</v>
      </c>
      <c r="G176" s="86">
        <v>0</v>
      </c>
      <c r="H176" s="51">
        <v>0</v>
      </c>
      <c r="I176" s="51">
        <v>15</v>
      </c>
      <c r="J176" s="51">
        <v>59.96</v>
      </c>
      <c r="K176" s="51">
        <v>0</v>
      </c>
      <c r="L176" s="51">
        <v>0</v>
      </c>
      <c r="M176" s="51">
        <v>0</v>
      </c>
      <c r="N176" s="52">
        <v>0</v>
      </c>
      <c r="O176" s="51">
        <v>5</v>
      </c>
      <c r="P176" s="51">
        <v>8</v>
      </c>
      <c r="Q176" s="51">
        <v>4</v>
      </c>
      <c r="R176" s="51">
        <v>1</v>
      </c>
    </row>
    <row r="177" spans="1:18" ht="20.100000000000001" customHeight="1">
      <c r="A177" s="52" t="s">
        <v>33</v>
      </c>
      <c r="B177" s="126" t="s">
        <v>46</v>
      </c>
      <c r="C177" s="126"/>
      <c r="D177" s="126"/>
      <c r="E177" s="51">
        <v>50</v>
      </c>
      <c r="F177" s="51">
        <v>5</v>
      </c>
      <c r="G177" s="86">
        <v>3.8</v>
      </c>
      <c r="H177" s="51">
        <v>1.5</v>
      </c>
      <c r="I177" s="51">
        <v>25.7</v>
      </c>
      <c r="J177" s="51">
        <v>130.85</v>
      </c>
      <c r="K177" s="52">
        <v>0.08</v>
      </c>
      <c r="L177" s="52">
        <v>0</v>
      </c>
      <c r="M177" s="52">
        <v>0</v>
      </c>
      <c r="N177" s="52">
        <v>0.3</v>
      </c>
      <c r="O177" s="52">
        <v>11.5</v>
      </c>
      <c r="P177" s="52">
        <v>43.5</v>
      </c>
      <c r="Q177" s="52">
        <v>16.5</v>
      </c>
      <c r="R177" s="52">
        <v>0.9</v>
      </c>
    </row>
    <row r="178" spans="1:18" ht="20.100000000000001" customHeight="1">
      <c r="A178" s="2" t="s">
        <v>33</v>
      </c>
      <c r="B178" s="208" t="s">
        <v>83</v>
      </c>
      <c r="C178" s="155"/>
      <c r="D178" s="209"/>
      <c r="E178" s="3">
        <v>125</v>
      </c>
      <c r="F178" s="3">
        <v>15</v>
      </c>
      <c r="G178" s="83">
        <v>3.75</v>
      </c>
      <c r="H178" s="3">
        <v>3.1</v>
      </c>
      <c r="I178" s="3">
        <v>17.399999999999999</v>
      </c>
      <c r="J178" s="3">
        <v>101</v>
      </c>
      <c r="K178" s="53">
        <v>0</v>
      </c>
      <c r="L178" s="74">
        <v>10</v>
      </c>
      <c r="M178" s="74">
        <v>0</v>
      </c>
      <c r="N178" s="74">
        <v>0.6</v>
      </c>
      <c r="O178" s="74">
        <v>16</v>
      </c>
      <c r="P178" s="74">
        <v>11</v>
      </c>
      <c r="Q178" s="74">
        <v>8</v>
      </c>
      <c r="R178" s="74">
        <v>2.2000000000000002</v>
      </c>
    </row>
    <row r="179" spans="1:18" ht="20.100000000000001" customHeight="1">
      <c r="A179" s="132" t="s">
        <v>26</v>
      </c>
      <c r="B179" s="132"/>
      <c r="C179" s="132"/>
      <c r="D179" s="132"/>
      <c r="E179" s="132"/>
      <c r="F179" s="103">
        <f>SUM(F174:F178)</f>
        <v>40</v>
      </c>
      <c r="G179" s="86">
        <f>SUM(G174:G178)</f>
        <v>18.25</v>
      </c>
      <c r="H179" s="86">
        <f t="shared" ref="H179:R179" si="21">SUM(H174:H178)</f>
        <v>13.9</v>
      </c>
      <c r="I179" s="86">
        <f t="shared" si="21"/>
        <v>89.300000000000011</v>
      </c>
      <c r="J179" s="86">
        <f t="shared" si="21"/>
        <v>542.54999999999995</v>
      </c>
      <c r="K179" s="86">
        <f t="shared" si="21"/>
        <v>0.11</v>
      </c>
      <c r="L179" s="86">
        <f t="shared" si="21"/>
        <v>11.1</v>
      </c>
      <c r="M179" s="86">
        <f t="shared" si="21"/>
        <v>0.13</v>
      </c>
      <c r="N179" s="86">
        <f t="shared" si="21"/>
        <v>1.4</v>
      </c>
      <c r="O179" s="86">
        <f t="shared" si="21"/>
        <v>146</v>
      </c>
      <c r="P179" s="86">
        <f t="shared" si="21"/>
        <v>230.2</v>
      </c>
      <c r="Q179" s="86">
        <f t="shared" si="21"/>
        <v>45.9</v>
      </c>
      <c r="R179" s="86">
        <f t="shared" si="21"/>
        <v>5.4</v>
      </c>
    </row>
    <row r="180" spans="1:18" ht="20.100000000000001" customHeight="1">
      <c r="A180" s="132" t="s">
        <v>27</v>
      </c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</row>
    <row r="181" spans="1:18" ht="20.100000000000001" customHeight="1">
      <c r="A181" s="53" t="s">
        <v>181</v>
      </c>
      <c r="B181" s="143" t="s">
        <v>202</v>
      </c>
      <c r="C181" s="143"/>
      <c r="D181" s="143"/>
      <c r="E181" s="53">
        <v>60</v>
      </c>
      <c r="F181" s="53">
        <v>12</v>
      </c>
      <c r="G181" s="73">
        <v>1.1000000000000001</v>
      </c>
      <c r="H181" s="53">
        <v>3.55</v>
      </c>
      <c r="I181" s="53">
        <v>58.3</v>
      </c>
      <c r="J181" s="53">
        <v>66.400000000000006</v>
      </c>
      <c r="K181" s="53">
        <v>0</v>
      </c>
      <c r="L181" s="53">
        <v>4.5</v>
      </c>
      <c r="M181" s="74">
        <v>0</v>
      </c>
      <c r="N181" s="53">
        <v>2</v>
      </c>
      <c r="O181" s="53">
        <v>26.2</v>
      </c>
      <c r="P181" s="53">
        <v>23.7</v>
      </c>
      <c r="Q181" s="53">
        <v>9.6</v>
      </c>
      <c r="R181" s="53">
        <v>0.4</v>
      </c>
    </row>
    <row r="182" spans="1:18" ht="20.100000000000001" customHeight="1">
      <c r="A182" s="51" t="s">
        <v>164</v>
      </c>
      <c r="B182" s="126" t="s">
        <v>60</v>
      </c>
      <c r="C182" s="126"/>
      <c r="D182" s="126"/>
      <c r="E182" s="51" t="s">
        <v>203</v>
      </c>
      <c r="F182" s="51">
        <v>15</v>
      </c>
      <c r="G182" s="86">
        <v>8.5</v>
      </c>
      <c r="H182" s="51">
        <v>2.2999999999999998</v>
      </c>
      <c r="I182" s="51">
        <v>16.100000000000001</v>
      </c>
      <c r="J182" s="51">
        <v>119.06</v>
      </c>
      <c r="K182" s="51">
        <v>0.2</v>
      </c>
      <c r="L182" s="51">
        <v>7.3</v>
      </c>
      <c r="M182" s="51">
        <v>0.1</v>
      </c>
      <c r="N182" s="52">
        <v>0.3</v>
      </c>
      <c r="O182" s="51">
        <v>7.1</v>
      </c>
      <c r="P182" s="51">
        <v>78.3</v>
      </c>
      <c r="Q182" s="51">
        <v>22</v>
      </c>
      <c r="R182" s="51">
        <v>0.9</v>
      </c>
    </row>
    <row r="183" spans="1:18" ht="20.100000000000001" customHeight="1">
      <c r="A183" s="51" t="s">
        <v>140</v>
      </c>
      <c r="B183" s="126" t="s">
        <v>61</v>
      </c>
      <c r="C183" s="126"/>
      <c r="D183" s="126"/>
      <c r="E183" s="51">
        <v>200</v>
      </c>
      <c r="F183" s="51">
        <v>30</v>
      </c>
      <c r="G183" s="86">
        <v>16.399999999999999</v>
      </c>
      <c r="H183" s="51">
        <v>20.8</v>
      </c>
      <c r="I183" s="51">
        <v>21.6</v>
      </c>
      <c r="J183" s="51">
        <v>399</v>
      </c>
      <c r="K183" s="51">
        <v>0.5</v>
      </c>
      <c r="L183" s="51">
        <v>11.2</v>
      </c>
      <c r="M183" s="51">
        <v>0</v>
      </c>
      <c r="N183" s="51">
        <v>2.2000000000000002</v>
      </c>
      <c r="O183" s="51">
        <v>23.3</v>
      </c>
      <c r="P183" s="51">
        <v>173.1</v>
      </c>
      <c r="Q183" s="51">
        <v>43.8</v>
      </c>
      <c r="R183" s="51">
        <v>2.4</v>
      </c>
    </row>
    <row r="184" spans="1:18" ht="20.100000000000001" customHeight="1">
      <c r="A184" s="51" t="s">
        <v>153</v>
      </c>
      <c r="B184" s="126" t="s">
        <v>62</v>
      </c>
      <c r="C184" s="126"/>
      <c r="D184" s="126"/>
      <c r="E184" s="51">
        <v>200</v>
      </c>
      <c r="F184" s="51">
        <v>8</v>
      </c>
      <c r="G184" s="86">
        <v>0.2</v>
      </c>
      <c r="H184" s="51">
        <v>0</v>
      </c>
      <c r="I184" s="51">
        <v>25.7</v>
      </c>
      <c r="J184" s="51">
        <v>105</v>
      </c>
      <c r="K184" s="52">
        <v>0.01</v>
      </c>
      <c r="L184" s="52">
        <v>50.13</v>
      </c>
      <c r="M184" s="52">
        <v>0</v>
      </c>
      <c r="N184" s="52">
        <v>0.1</v>
      </c>
      <c r="O184" s="52">
        <v>8</v>
      </c>
      <c r="P184" s="52">
        <v>5</v>
      </c>
      <c r="Q184" s="52">
        <v>3</v>
      </c>
      <c r="R184" s="52">
        <v>0</v>
      </c>
    </row>
    <row r="185" spans="1:18" ht="20.100000000000001" customHeight="1">
      <c r="A185" s="52" t="s">
        <v>33</v>
      </c>
      <c r="B185" s="159" t="s">
        <v>41</v>
      </c>
      <c r="C185" s="160"/>
      <c r="D185" s="161"/>
      <c r="E185" s="3">
        <v>40</v>
      </c>
      <c r="F185" s="3">
        <v>3</v>
      </c>
      <c r="G185" s="83">
        <v>2.6</v>
      </c>
      <c r="H185" s="3">
        <v>0.5</v>
      </c>
      <c r="I185" s="3">
        <v>15.8</v>
      </c>
      <c r="J185" s="3">
        <v>78.239999999999995</v>
      </c>
      <c r="K185" s="3">
        <v>0.1</v>
      </c>
      <c r="L185" s="2">
        <v>0</v>
      </c>
      <c r="M185" s="2">
        <v>0</v>
      </c>
      <c r="N185" s="2">
        <v>0.8</v>
      </c>
      <c r="O185" s="3">
        <v>5.8</v>
      </c>
      <c r="P185" s="3">
        <v>6.7</v>
      </c>
      <c r="Q185" s="3">
        <v>27.9</v>
      </c>
      <c r="R185" s="94">
        <v>1.6</v>
      </c>
    </row>
    <row r="186" spans="1:18" ht="20.100000000000001" customHeight="1">
      <c r="A186" s="132" t="s">
        <v>28</v>
      </c>
      <c r="B186" s="132"/>
      <c r="C186" s="132"/>
      <c r="D186" s="132"/>
      <c r="E186" s="132"/>
      <c r="F186" s="102">
        <f>SUM(F181:F185)</f>
        <v>68</v>
      </c>
      <c r="G186" s="86">
        <f t="shared" ref="G186:R186" si="22">SUM(G181:G185)</f>
        <v>28.8</v>
      </c>
      <c r="H186" s="86">
        <f t="shared" si="22"/>
        <v>27.15</v>
      </c>
      <c r="I186" s="86">
        <f t="shared" si="22"/>
        <v>137.5</v>
      </c>
      <c r="J186" s="86">
        <f t="shared" si="22"/>
        <v>767.7</v>
      </c>
      <c r="K186" s="86">
        <f t="shared" si="22"/>
        <v>0.80999999999999994</v>
      </c>
      <c r="L186" s="86">
        <f t="shared" si="22"/>
        <v>73.13</v>
      </c>
      <c r="M186" s="86">
        <f t="shared" si="22"/>
        <v>0.1</v>
      </c>
      <c r="N186" s="86">
        <f t="shared" si="22"/>
        <v>5.3999999999999995</v>
      </c>
      <c r="O186" s="86">
        <f t="shared" si="22"/>
        <v>70.399999999999991</v>
      </c>
      <c r="P186" s="86">
        <f t="shared" si="22"/>
        <v>286.8</v>
      </c>
      <c r="Q186" s="86">
        <f t="shared" si="22"/>
        <v>106.30000000000001</v>
      </c>
      <c r="R186" s="86">
        <f t="shared" si="22"/>
        <v>5.3000000000000007</v>
      </c>
    </row>
    <row r="187" spans="1:18" ht="20.100000000000001" customHeight="1">
      <c r="A187" s="120" t="s">
        <v>29</v>
      </c>
      <c r="B187" s="120"/>
      <c r="C187" s="120"/>
      <c r="D187" s="120"/>
      <c r="E187" s="120"/>
      <c r="F187" s="112">
        <f>F179+F186</f>
        <v>108</v>
      </c>
      <c r="G187" s="86">
        <f>G186+G179</f>
        <v>47.05</v>
      </c>
      <c r="H187" s="86">
        <f t="shared" ref="H187:R187" si="23">H186+H179</f>
        <v>41.05</v>
      </c>
      <c r="I187" s="86">
        <f t="shared" si="23"/>
        <v>226.8</v>
      </c>
      <c r="J187" s="86">
        <f t="shared" si="23"/>
        <v>1310.25</v>
      </c>
      <c r="K187" s="86">
        <f t="shared" si="23"/>
        <v>0.91999999999999993</v>
      </c>
      <c r="L187" s="86">
        <f t="shared" si="23"/>
        <v>84.22999999999999</v>
      </c>
      <c r="M187" s="86">
        <f t="shared" si="23"/>
        <v>0.23</v>
      </c>
      <c r="N187" s="86">
        <f t="shared" si="23"/>
        <v>6.7999999999999989</v>
      </c>
      <c r="O187" s="86">
        <f t="shared" si="23"/>
        <v>216.39999999999998</v>
      </c>
      <c r="P187" s="86">
        <f t="shared" si="23"/>
        <v>517</v>
      </c>
      <c r="Q187" s="86">
        <f t="shared" si="23"/>
        <v>152.20000000000002</v>
      </c>
      <c r="R187" s="86">
        <f t="shared" si="23"/>
        <v>10.700000000000001</v>
      </c>
    </row>
    <row r="188" spans="1:18" ht="15.75" customHeight="1">
      <c r="A188" s="121" t="s">
        <v>0</v>
      </c>
      <c r="B188" s="121"/>
      <c r="C188" s="121"/>
      <c r="D188" s="121"/>
      <c r="E188" s="121"/>
      <c r="F188" s="121"/>
      <c r="G188" s="121"/>
      <c r="H188" s="121"/>
      <c r="I188" s="121"/>
      <c r="J188" s="122" t="s">
        <v>105</v>
      </c>
      <c r="K188" s="122"/>
      <c r="L188" s="122"/>
      <c r="M188" s="122"/>
      <c r="N188" s="122"/>
      <c r="O188" s="122"/>
      <c r="P188" s="122"/>
      <c r="Q188" s="122"/>
      <c r="R188" s="122"/>
    </row>
    <row r="189" spans="1:18" ht="55.5" customHeight="1">
      <c r="A189" s="145" t="s">
        <v>184</v>
      </c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</row>
    <row r="190" spans="1:18" ht="10.5" customHeight="1">
      <c r="A190" s="25"/>
      <c r="B190" s="25"/>
      <c r="C190" s="25"/>
      <c r="D190" s="25"/>
      <c r="E190" s="25"/>
      <c r="F190" s="20"/>
      <c r="G190" s="19"/>
      <c r="H190" s="26"/>
      <c r="I190" s="26"/>
      <c r="J190" s="27"/>
      <c r="K190" s="26"/>
      <c r="L190" s="26"/>
      <c r="M190" s="26"/>
      <c r="N190" s="26"/>
      <c r="O190" s="26"/>
      <c r="P190" s="26"/>
      <c r="Q190" s="26"/>
      <c r="R190" s="26"/>
    </row>
    <row r="191" spans="1:18" ht="11.1" customHeight="1">
      <c r="A191" s="14"/>
      <c r="B191" s="15"/>
      <c r="C191" s="13"/>
      <c r="D191" s="13"/>
      <c r="E191" s="13"/>
      <c r="F191" s="106"/>
      <c r="G191" s="117" t="s">
        <v>2</v>
      </c>
      <c r="H191" s="117"/>
      <c r="I191" s="13" t="s">
        <v>31</v>
      </c>
      <c r="J191" s="13"/>
      <c r="K191" s="13"/>
      <c r="L191" s="118" t="s">
        <v>4</v>
      </c>
      <c r="M191" s="118"/>
      <c r="N191" s="13"/>
      <c r="O191" s="13"/>
      <c r="P191" s="13"/>
      <c r="Q191" s="13"/>
      <c r="R191" s="13"/>
    </row>
    <row r="192" spans="1:18" ht="11.1" customHeight="1">
      <c r="A192" s="28"/>
      <c r="B192" s="13"/>
      <c r="C192" s="13"/>
      <c r="D192" s="13"/>
      <c r="E192" s="13"/>
      <c r="F192" s="106"/>
      <c r="G192" s="193" t="s">
        <v>5</v>
      </c>
      <c r="H192" s="193"/>
      <c r="I192" s="16">
        <v>2</v>
      </c>
      <c r="J192" s="13"/>
      <c r="K192" s="13"/>
      <c r="L192" s="194" t="s">
        <v>6</v>
      </c>
      <c r="M192" s="194"/>
      <c r="N192" s="92" t="s">
        <v>146</v>
      </c>
      <c r="O192" s="13"/>
      <c r="P192" s="13"/>
      <c r="Q192" s="13"/>
      <c r="R192" s="13"/>
    </row>
    <row r="193" spans="1:18" ht="21.95" customHeight="1">
      <c r="A193" s="135" t="s">
        <v>7</v>
      </c>
      <c r="B193" s="137" t="s">
        <v>8</v>
      </c>
      <c r="C193" s="138"/>
      <c r="D193" s="139"/>
      <c r="E193" s="135" t="s">
        <v>9</v>
      </c>
      <c r="F193" s="135" t="s">
        <v>183</v>
      </c>
      <c r="G193" s="127" t="s">
        <v>10</v>
      </c>
      <c r="H193" s="128"/>
      <c r="I193" s="129"/>
      <c r="J193" s="133" t="s">
        <v>11</v>
      </c>
      <c r="K193" s="127" t="s">
        <v>12</v>
      </c>
      <c r="L193" s="128"/>
      <c r="M193" s="128"/>
      <c r="N193" s="129"/>
      <c r="O193" s="127" t="s">
        <v>13</v>
      </c>
      <c r="P193" s="128"/>
      <c r="Q193" s="128"/>
      <c r="R193" s="129"/>
    </row>
    <row r="194" spans="1:18" ht="31.5" customHeight="1">
      <c r="A194" s="136"/>
      <c r="B194" s="140"/>
      <c r="C194" s="141"/>
      <c r="D194" s="142"/>
      <c r="E194" s="136"/>
      <c r="F194" s="136"/>
      <c r="G194" s="85" t="s">
        <v>14</v>
      </c>
      <c r="H194" s="85" t="s">
        <v>15</v>
      </c>
      <c r="I194" s="85" t="s">
        <v>16</v>
      </c>
      <c r="J194" s="134"/>
      <c r="K194" s="85" t="s">
        <v>17</v>
      </c>
      <c r="L194" s="85" t="s">
        <v>18</v>
      </c>
      <c r="M194" s="85" t="s">
        <v>19</v>
      </c>
      <c r="N194" s="85" t="s">
        <v>20</v>
      </c>
      <c r="O194" s="85" t="s">
        <v>21</v>
      </c>
      <c r="P194" s="85" t="s">
        <v>22</v>
      </c>
      <c r="Q194" s="85" t="s">
        <v>23</v>
      </c>
      <c r="R194" s="43" t="s">
        <v>24</v>
      </c>
    </row>
    <row r="195" spans="1:18" ht="20.100000000000001" customHeight="1">
      <c r="A195" s="70">
        <v>1</v>
      </c>
      <c r="B195" s="123">
        <v>2</v>
      </c>
      <c r="C195" s="124"/>
      <c r="D195" s="125"/>
      <c r="E195" s="70">
        <v>3</v>
      </c>
      <c r="F195" s="70">
        <v>4</v>
      </c>
      <c r="G195" s="70">
        <v>5</v>
      </c>
      <c r="H195" s="70">
        <v>6</v>
      </c>
      <c r="I195" s="70">
        <v>7</v>
      </c>
      <c r="J195" s="70">
        <v>8</v>
      </c>
      <c r="K195" s="70">
        <v>9</v>
      </c>
      <c r="L195" s="70">
        <v>10</v>
      </c>
      <c r="M195" s="70">
        <v>11</v>
      </c>
      <c r="N195" s="70">
        <v>12</v>
      </c>
      <c r="O195" s="70">
        <v>13</v>
      </c>
      <c r="P195" s="70">
        <v>14</v>
      </c>
      <c r="Q195" s="70">
        <v>15</v>
      </c>
      <c r="R195" s="70">
        <v>16</v>
      </c>
    </row>
    <row r="196" spans="1:18" ht="20.100000000000001" customHeight="1">
      <c r="A196" s="132" t="s">
        <v>25</v>
      </c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</row>
    <row r="197" spans="1:18" ht="20.100000000000001" customHeight="1">
      <c r="A197" s="53" t="s">
        <v>172</v>
      </c>
      <c r="B197" s="202" t="s">
        <v>171</v>
      </c>
      <c r="C197" s="202"/>
      <c r="D197" s="202"/>
      <c r="E197" s="74" t="s">
        <v>196</v>
      </c>
      <c r="F197" s="74">
        <v>17</v>
      </c>
      <c r="G197" s="98">
        <v>9.42</v>
      </c>
      <c r="H197" s="98">
        <v>8.23</v>
      </c>
      <c r="I197" s="98">
        <v>53.56</v>
      </c>
      <c r="J197" s="98">
        <v>326.02</v>
      </c>
      <c r="K197" s="98">
        <v>0.04</v>
      </c>
      <c r="L197" s="98">
        <v>0.96</v>
      </c>
      <c r="M197" s="98">
        <v>17.72</v>
      </c>
      <c r="N197" s="98">
        <v>1.69</v>
      </c>
      <c r="O197" s="98">
        <v>39.4</v>
      </c>
      <c r="P197" s="98">
        <v>105.31</v>
      </c>
      <c r="Q197" s="98">
        <v>25</v>
      </c>
      <c r="R197" s="98">
        <v>0.43</v>
      </c>
    </row>
    <row r="198" spans="1:18" ht="20.100000000000001" customHeight="1">
      <c r="A198" s="51" t="s">
        <v>125</v>
      </c>
      <c r="B198" s="126" t="s">
        <v>43</v>
      </c>
      <c r="C198" s="126"/>
      <c r="D198" s="126"/>
      <c r="E198" s="51">
        <v>200</v>
      </c>
      <c r="F198" s="51">
        <v>6</v>
      </c>
      <c r="G198" s="86">
        <v>3</v>
      </c>
      <c r="H198" s="51">
        <v>2.6</v>
      </c>
      <c r="I198" s="51">
        <v>24.8</v>
      </c>
      <c r="J198" s="51">
        <v>134.15</v>
      </c>
      <c r="K198" s="51">
        <v>0.04</v>
      </c>
      <c r="L198" s="52">
        <v>1</v>
      </c>
      <c r="M198" s="52">
        <v>0.01</v>
      </c>
      <c r="N198" s="52">
        <v>0</v>
      </c>
      <c r="O198" s="51">
        <v>121</v>
      </c>
      <c r="P198" s="51">
        <v>90</v>
      </c>
      <c r="Q198" s="51">
        <v>14</v>
      </c>
      <c r="R198" s="51">
        <v>1</v>
      </c>
    </row>
    <row r="199" spans="1:18" ht="20.100000000000001" customHeight="1">
      <c r="A199" s="52" t="s">
        <v>33</v>
      </c>
      <c r="B199" s="126" t="s">
        <v>50</v>
      </c>
      <c r="C199" s="126"/>
      <c r="D199" s="126"/>
      <c r="E199" s="51">
        <v>50</v>
      </c>
      <c r="F199" s="51">
        <v>5</v>
      </c>
      <c r="G199" s="114">
        <v>3.8</v>
      </c>
      <c r="H199" s="51">
        <v>1.5</v>
      </c>
      <c r="I199" s="51">
        <v>25.7</v>
      </c>
      <c r="J199" s="51">
        <v>130.85</v>
      </c>
      <c r="K199" s="52">
        <v>0.08</v>
      </c>
      <c r="L199" s="52">
        <v>0</v>
      </c>
      <c r="M199" s="52">
        <v>0</v>
      </c>
      <c r="N199" s="52">
        <v>0.3</v>
      </c>
      <c r="O199" s="52">
        <v>11.5</v>
      </c>
      <c r="P199" s="52">
        <v>43.5</v>
      </c>
      <c r="Q199" s="52">
        <v>16.5</v>
      </c>
      <c r="R199" s="52">
        <v>0.9</v>
      </c>
    </row>
    <row r="200" spans="1:18" ht="20.100000000000001" customHeight="1">
      <c r="A200" s="52" t="s">
        <v>33</v>
      </c>
      <c r="B200" s="126" t="s">
        <v>101</v>
      </c>
      <c r="C200" s="126"/>
      <c r="D200" s="126"/>
      <c r="E200" s="51">
        <v>100</v>
      </c>
      <c r="F200" s="51">
        <v>12</v>
      </c>
      <c r="G200" s="87">
        <v>0.4</v>
      </c>
      <c r="H200" s="52">
        <v>0.4</v>
      </c>
      <c r="I200" s="52">
        <v>9.8000000000000007</v>
      </c>
      <c r="J200" s="52">
        <v>47</v>
      </c>
      <c r="K200" s="51">
        <v>0</v>
      </c>
      <c r="L200" s="52">
        <v>10</v>
      </c>
      <c r="M200" s="52">
        <v>0</v>
      </c>
      <c r="N200" s="52">
        <v>0.6</v>
      </c>
      <c r="O200" s="52">
        <v>16</v>
      </c>
      <c r="P200" s="52">
        <v>11</v>
      </c>
      <c r="Q200" s="52">
        <v>8</v>
      </c>
      <c r="R200" s="52">
        <v>2.2000000000000002</v>
      </c>
    </row>
    <row r="201" spans="1:18" ht="20.100000000000001" customHeight="1">
      <c r="A201" s="132" t="s">
        <v>26</v>
      </c>
      <c r="B201" s="132"/>
      <c r="C201" s="132"/>
      <c r="D201" s="132"/>
      <c r="E201" s="132"/>
      <c r="F201" s="103">
        <f>SUM(F197:F200)</f>
        <v>40</v>
      </c>
      <c r="G201" s="54">
        <f>SUM(G197:G200)</f>
        <v>16.619999999999997</v>
      </c>
      <c r="H201" s="54">
        <f t="shared" ref="H201:R201" si="24">SUM(H197:H200)</f>
        <v>12.73</v>
      </c>
      <c r="I201" s="54">
        <f t="shared" si="24"/>
        <v>113.86</v>
      </c>
      <c r="J201" s="54">
        <f t="shared" si="24"/>
        <v>638.02</v>
      </c>
      <c r="K201" s="54">
        <f t="shared" si="24"/>
        <v>0.16</v>
      </c>
      <c r="L201" s="54">
        <f t="shared" si="24"/>
        <v>11.96</v>
      </c>
      <c r="M201" s="54">
        <f t="shared" si="24"/>
        <v>17.73</v>
      </c>
      <c r="N201" s="54">
        <f t="shared" si="24"/>
        <v>2.59</v>
      </c>
      <c r="O201" s="54">
        <f t="shared" si="24"/>
        <v>187.9</v>
      </c>
      <c r="P201" s="54">
        <f t="shared" si="24"/>
        <v>249.81</v>
      </c>
      <c r="Q201" s="54">
        <f t="shared" si="24"/>
        <v>63.5</v>
      </c>
      <c r="R201" s="54">
        <f t="shared" si="24"/>
        <v>4.53</v>
      </c>
    </row>
    <row r="202" spans="1:18" ht="20.100000000000001" customHeight="1">
      <c r="A202" s="132" t="s">
        <v>27</v>
      </c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</row>
    <row r="203" spans="1:18" ht="24" customHeight="1">
      <c r="A203" s="51" t="s">
        <v>147</v>
      </c>
      <c r="B203" s="126" t="s">
        <v>174</v>
      </c>
      <c r="C203" s="126"/>
      <c r="D203" s="126"/>
      <c r="E203" s="51">
        <v>60</v>
      </c>
      <c r="F203" s="51">
        <v>11</v>
      </c>
      <c r="G203" s="54">
        <v>0.76</v>
      </c>
      <c r="H203" s="54">
        <v>6.1</v>
      </c>
      <c r="I203" s="54">
        <v>4.34</v>
      </c>
      <c r="J203" s="54">
        <v>76.22</v>
      </c>
      <c r="K203" s="54">
        <v>0.03</v>
      </c>
      <c r="L203" s="54">
        <v>5.4</v>
      </c>
      <c r="M203" s="99">
        <v>0</v>
      </c>
      <c r="N203" s="54">
        <v>2.6</v>
      </c>
      <c r="O203" s="54">
        <v>10.99</v>
      </c>
      <c r="P203" s="54">
        <v>23.03</v>
      </c>
      <c r="Q203" s="54">
        <v>7.4</v>
      </c>
      <c r="R203" s="54">
        <v>0.3</v>
      </c>
    </row>
    <row r="204" spans="1:18" ht="20.100000000000001" customHeight="1">
      <c r="A204" s="51" t="s">
        <v>165</v>
      </c>
      <c r="B204" s="126" t="s">
        <v>63</v>
      </c>
      <c r="C204" s="126"/>
      <c r="D204" s="126"/>
      <c r="E204" s="52" t="s">
        <v>38</v>
      </c>
      <c r="F204" s="52">
        <v>17</v>
      </c>
      <c r="G204" s="86">
        <v>3.2</v>
      </c>
      <c r="H204" s="51">
        <v>4</v>
      </c>
      <c r="I204" s="51">
        <v>12.8</v>
      </c>
      <c r="J204" s="51">
        <v>100.03</v>
      </c>
      <c r="K204" s="51">
        <v>0.1</v>
      </c>
      <c r="L204" s="51">
        <v>16.100000000000001</v>
      </c>
      <c r="M204" s="51">
        <v>0</v>
      </c>
      <c r="N204" s="51">
        <v>1.3</v>
      </c>
      <c r="O204" s="51">
        <v>40.6</v>
      </c>
      <c r="P204" s="51">
        <v>74.8</v>
      </c>
      <c r="Q204" s="51">
        <v>23.1</v>
      </c>
      <c r="R204" s="51">
        <v>1.3</v>
      </c>
    </row>
    <row r="205" spans="1:18" ht="20.100000000000001" customHeight="1">
      <c r="A205" s="51" t="s">
        <v>166</v>
      </c>
      <c r="B205" s="126" t="s">
        <v>64</v>
      </c>
      <c r="C205" s="126"/>
      <c r="D205" s="126"/>
      <c r="E205" s="52" t="s">
        <v>54</v>
      </c>
      <c r="F205" s="52">
        <v>24</v>
      </c>
      <c r="G205" s="86">
        <v>11.2</v>
      </c>
      <c r="H205" s="51">
        <v>10.199999999999999</v>
      </c>
      <c r="I205" s="51">
        <v>9.6999999999999993</v>
      </c>
      <c r="J205" s="51">
        <v>286</v>
      </c>
      <c r="K205" s="51">
        <v>0.1</v>
      </c>
      <c r="L205" s="51">
        <v>1.3</v>
      </c>
      <c r="M205" s="52">
        <v>0</v>
      </c>
      <c r="N205" s="51">
        <v>4.5999999999999996</v>
      </c>
      <c r="O205" s="51">
        <v>26.1</v>
      </c>
      <c r="P205" s="51">
        <v>122</v>
      </c>
      <c r="Q205" s="51">
        <v>18.7</v>
      </c>
      <c r="R205" s="51">
        <v>2.8</v>
      </c>
    </row>
    <row r="206" spans="1:18" ht="20.100000000000001" customHeight="1">
      <c r="A206" s="51" t="s">
        <v>130</v>
      </c>
      <c r="B206" s="126" t="s">
        <v>52</v>
      </c>
      <c r="C206" s="126"/>
      <c r="D206" s="126"/>
      <c r="E206" s="51">
        <v>150</v>
      </c>
      <c r="F206" s="51">
        <v>10</v>
      </c>
      <c r="G206" s="86">
        <v>3.6</v>
      </c>
      <c r="H206" s="51">
        <v>4.8</v>
      </c>
      <c r="I206" s="51">
        <v>37.1</v>
      </c>
      <c r="J206" s="51">
        <v>183.8</v>
      </c>
      <c r="K206" s="51">
        <v>0.1</v>
      </c>
      <c r="L206" s="52">
        <v>0</v>
      </c>
      <c r="M206" s="52">
        <v>0.03</v>
      </c>
      <c r="N206" s="52">
        <v>0.3</v>
      </c>
      <c r="O206" s="51">
        <v>13.8</v>
      </c>
      <c r="P206" s="51">
        <v>92</v>
      </c>
      <c r="Q206" s="51">
        <v>28</v>
      </c>
      <c r="R206" s="51">
        <v>0.6</v>
      </c>
    </row>
    <row r="207" spans="1:18" ht="20.100000000000001" customHeight="1">
      <c r="A207" s="51" t="s">
        <v>167</v>
      </c>
      <c r="B207" s="126" t="s">
        <v>65</v>
      </c>
      <c r="C207" s="126"/>
      <c r="D207" s="126"/>
      <c r="E207" s="51">
        <v>200</v>
      </c>
      <c r="F207" s="51">
        <v>3</v>
      </c>
      <c r="G207" s="86">
        <v>1</v>
      </c>
      <c r="H207" s="51">
        <v>0.1</v>
      </c>
      <c r="I207" s="51">
        <v>34.1</v>
      </c>
      <c r="J207" s="51">
        <v>141.21</v>
      </c>
      <c r="K207" s="51">
        <v>0</v>
      </c>
      <c r="L207" s="51">
        <v>51.6</v>
      </c>
      <c r="M207" s="52">
        <v>0</v>
      </c>
      <c r="N207" s="52">
        <v>0</v>
      </c>
      <c r="O207" s="51">
        <v>32</v>
      </c>
      <c r="P207" s="51">
        <v>29.2</v>
      </c>
      <c r="Q207" s="51">
        <v>21</v>
      </c>
      <c r="R207" s="51">
        <v>0.6</v>
      </c>
    </row>
    <row r="208" spans="1:18" ht="20.100000000000001" customHeight="1">
      <c r="A208" s="52" t="s">
        <v>33</v>
      </c>
      <c r="B208" s="159" t="s">
        <v>41</v>
      </c>
      <c r="C208" s="160"/>
      <c r="D208" s="161"/>
      <c r="E208" s="3">
        <v>40</v>
      </c>
      <c r="F208" s="3">
        <v>3</v>
      </c>
      <c r="G208" s="83">
        <v>2.6</v>
      </c>
      <c r="H208" s="3">
        <v>0.5</v>
      </c>
      <c r="I208" s="3">
        <v>15.8</v>
      </c>
      <c r="J208" s="3">
        <v>78.239999999999995</v>
      </c>
      <c r="K208" s="3">
        <v>0.1</v>
      </c>
      <c r="L208" s="2">
        <v>0</v>
      </c>
      <c r="M208" s="2">
        <v>0</v>
      </c>
      <c r="N208" s="2">
        <v>0.8</v>
      </c>
      <c r="O208" s="3">
        <v>5.8</v>
      </c>
      <c r="P208" s="3">
        <v>6.7</v>
      </c>
      <c r="Q208" s="3">
        <v>27.9</v>
      </c>
      <c r="R208" s="94">
        <v>1.6</v>
      </c>
    </row>
    <row r="209" spans="1:18" ht="20.100000000000001" customHeight="1">
      <c r="A209" s="132" t="s">
        <v>28</v>
      </c>
      <c r="B209" s="132"/>
      <c r="C209" s="132"/>
      <c r="D209" s="132"/>
      <c r="E209" s="132"/>
      <c r="F209" s="102">
        <f>SUM(F203:F208)</f>
        <v>68</v>
      </c>
      <c r="G209" s="54">
        <f>SUM(G203:G208)</f>
        <v>22.360000000000003</v>
      </c>
      <c r="H209" s="54">
        <f t="shared" ref="H209:R209" si="25">SUM(H203:H208)</f>
        <v>25.7</v>
      </c>
      <c r="I209" s="54">
        <f t="shared" si="25"/>
        <v>113.83999999999999</v>
      </c>
      <c r="J209" s="54">
        <f t="shared" si="25"/>
        <v>865.5</v>
      </c>
      <c r="K209" s="54">
        <f t="shared" si="25"/>
        <v>0.43000000000000005</v>
      </c>
      <c r="L209" s="54">
        <f t="shared" si="25"/>
        <v>74.400000000000006</v>
      </c>
      <c r="M209" s="54">
        <f t="shared" si="25"/>
        <v>0.03</v>
      </c>
      <c r="N209" s="54">
        <f t="shared" si="25"/>
        <v>9.6000000000000014</v>
      </c>
      <c r="O209" s="54">
        <f t="shared" si="25"/>
        <v>129.29</v>
      </c>
      <c r="P209" s="54">
        <f t="shared" si="25"/>
        <v>347.72999999999996</v>
      </c>
      <c r="Q209" s="54">
        <f t="shared" si="25"/>
        <v>126.1</v>
      </c>
      <c r="R209" s="54">
        <f t="shared" si="25"/>
        <v>7.1999999999999993</v>
      </c>
    </row>
    <row r="210" spans="1:18" ht="19.5" customHeight="1">
      <c r="A210" s="144" t="s">
        <v>29</v>
      </c>
      <c r="B210" s="144"/>
      <c r="C210" s="144"/>
      <c r="D210" s="144"/>
      <c r="E210" s="144"/>
      <c r="F210" s="110">
        <f>F201+F209</f>
        <v>108</v>
      </c>
      <c r="G210" s="62">
        <f>G209+G201</f>
        <v>38.980000000000004</v>
      </c>
      <c r="H210" s="62">
        <f t="shared" ref="H210:R210" si="26">H209+H201</f>
        <v>38.43</v>
      </c>
      <c r="I210" s="62">
        <f t="shared" si="26"/>
        <v>227.7</v>
      </c>
      <c r="J210" s="62">
        <f t="shared" si="26"/>
        <v>1503.52</v>
      </c>
      <c r="K210" s="62">
        <f t="shared" si="26"/>
        <v>0.59000000000000008</v>
      </c>
      <c r="L210" s="62">
        <f t="shared" si="26"/>
        <v>86.360000000000014</v>
      </c>
      <c r="M210" s="62">
        <f t="shared" si="26"/>
        <v>17.760000000000002</v>
      </c>
      <c r="N210" s="62">
        <f t="shared" si="26"/>
        <v>12.190000000000001</v>
      </c>
      <c r="O210" s="62">
        <f t="shared" si="26"/>
        <v>317.19</v>
      </c>
      <c r="P210" s="62">
        <f t="shared" si="26"/>
        <v>597.54</v>
      </c>
      <c r="Q210" s="62">
        <f t="shared" si="26"/>
        <v>189.6</v>
      </c>
      <c r="R210" s="62">
        <f t="shared" si="26"/>
        <v>11.73</v>
      </c>
    </row>
    <row r="211" spans="1:18" ht="15.75" customHeight="1">
      <c r="A211" s="121" t="s">
        <v>0</v>
      </c>
      <c r="B211" s="121"/>
      <c r="C211" s="121"/>
      <c r="D211" s="121"/>
      <c r="E211" s="121"/>
      <c r="F211" s="121"/>
      <c r="G211" s="121"/>
      <c r="H211" s="121"/>
      <c r="I211" s="121"/>
      <c r="J211" s="122" t="s">
        <v>105</v>
      </c>
      <c r="K211" s="122"/>
      <c r="L211" s="122"/>
      <c r="M211" s="122"/>
      <c r="N211" s="122"/>
      <c r="O211" s="122"/>
      <c r="P211" s="122"/>
      <c r="Q211" s="122"/>
      <c r="R211" s="122"/>
    </row>
    <row r="212" spans="1:18" ht="55.5" customHeight="1">
      <c r="A212" s="145" t="s">
        <v>184</v>
      </c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</row>
    <row r="213" spans="1:18" ht="20.100000000000001" customHeight="1">
      <c r="A213" s="25"/>
      <c r="B213" s="25"/>
      <c r="C213" s="25"/>
      <c r="D213" s="25"/>
      <c r="E213" s="25"/>
      <c r="F213" s="20"/>
      <c r="G213" s="19"/>
      <c r="H213" s="26"/>
      <c r="I213" s="26"/>
      <c r="J213" s="27"/>
      <c r="K213" s="26"/>
      <c r="L213" s="26"/>
      <c r="M213" s="26"/>
      <c r="N213" s="26"/>
      <c r="O213" s="26"/>
      <c r="P213" s="26"/>
      <c r="Q213" s="26"/>
      <c r="R213" s="26"/>
    </row>
    <row r="214" spans="1:18" ht="11.1" customHeight="1">
      <c r="A214" s="14"/>
      <c r="B214" s="15"/>
      <c r="C214" s="13"/>
      <c r="D214" s="13"/>
      <c r="E214" s="13"/>
      <c r="F214" s="106"/>
      <c r="G214" s="117" t="s">
        <v>2</v>
      </c>
      <c r="H214" s="117"/>
      <c r="I214" s="13" t="s">
        <v>34</v>
      </c>
      <c r="J214" s="13"/>
      <c r="K214" s="13"/>
      <c r="L214" s="118" t="s">
        <v>4</v>
      </c>
      <c r="M214" s="118"/>
      <c r="N214" s="13"/>
      <c r="O214" s="13"/>
      <c r="P214" s="13"/>
      <c r="Q214" s="13"/>
      <c r="R214" s="13"/>
    </row>
    <row r="215" spans="1:18" ht="15" customHeight="1">
      <c r="A215" s="28"/>
      <c r="B215" s="13"/>
      <c r="C215" s="13"/>
      <c r="D215" s="13"/>
      <c r="E215" s="13"/>
      <c r="F215" s="106"/>
      <c r="G215" s="193" t="s">
        <v>5</v>
      </c>
      <c r="H215" s="193"/>
      <c r="I215" s="16">
        <v>2</v>
      </c>
      <c r="J215" s="13"/>
      <c r="K215" s="13"/>
      <c r="L215" s="194" t="s">
        <v>6</v>
      </c>
      <c r="M215" s="194"/>
      <c r="N215" s="92" t="s">
        <v>146</v>
      </c>
      <c r="O215" s="13"/>
      <c r="P215" s="13"/>
      <c r="Q215" s="13"/>
      <c r="R215" s="13"/>
    </row>
    <row r="216" spans="1:18" ht="27.75" customHeight="1">
      <c r="A216" s="135" t="s">
        <v>7</v>
      </c>
      <c r="B216" s="137" t="s">
        <v>8</v>
      </c>
      <c r="C216" s="138"/>
      <c r="D216" s="139"/>
      <c r="E216" s="135" t="s">
        <v>9</v>
      </c>
      <c r="F216" s="135" t="s">
        <v>183</v>
      </c>
      <c r="G216" s="127" t="s">
        <v>10</v>
      </c>
      <c r="H216" s="128"/>
      <c r="I216" s="129"/>
      <c r="J216" s="133" t="s">
        <v>11</v>
      </c>
      <c r="K216" s="127" t="s">
        <v>12</v>
      </c>
      <c r="L216" s="128"/>
      <c r="M216" s="128"/>
      <c r="N216" s="129"/>
      <c r="O216" s="127" t="s">
        <v>13</v>
      </c>
      <c r="P216" s="128"/>
      <c r="Q216" s="128"/>
      <c r="R216" s="129"/>
    </row>
    <row r="217" spans="1:18" ht="36" customHeight="1">
      <c r="A217" s="136"/>
      <c r="B217" s="140"/>
      <c r="C217" s="141"/>
      <c r="D217" s="142"/>
      <c r="E217" s="136"/>
      <c r="F217" s="136"/>
      <c r="G217" s="85" t="s">
        <v>14</v>
      </c>
      <c r="H217" s="85" t="s">
        <v>15</v>
      </c>
      <c r="I217" s="85" t="s">
        <v>16</v>
      </c>
      <c r="J217" s="134"/>
      <c r="K217" s="85" t="s">
        <v>17</v>
      </c>
      <c r="L217" s="85" t="s">
        <v>18</v>
      </c>
      <c r="M217" s="85" t="s">
        <v>19</v>
      </c>
      <c r="N217" s="85" t="s">
        <v>20</v>
      </c>
      <c r="O217" s="85" t="s">
        <v>21</v>
      </c>
      <c r="P217" s="85" t="s">
        <v>22</v>
      </c>
      <c r="Q217" s="85" t="s">
        <v>23</v>
      </c>
      <c r="R217" s="43" t="s">
        <v>24</v>
      </c>
    </row>
    <row r="218" spans="1:18" ht="20.100000000000001" customHeight="1">
      <c r="A218" s="70">
        <v>1</v>
      </c>
      <c r="B218" s="123">
        <v>2</v>
      </c>
      <c r="C218" s="124"/>
      <c r="D218" s="125"/>
      <c r="E218" s="70">
        <v>3</v>
      </c>
      <c r="F218" s="70">
        <v>4</v>
      </c>
      <c r="G218" s="70">
        <v>5</v>
      </c>
      <c r="H218" s="70">
        <v>6</v>
      </c>
      <c r="I218" s="70">
        <v>7</v>
      </c>
      <c r="J218" s="70">
        <v>8</v>
      </c>
      <c r="K218" s="70">
        <v>9</v>
      </c>
      <c r="L218" s="70">
        <v>10</v>
      </c>
      <c r="M218" s="70">
        <v>11</v>
      </c>
      <c r="N218" s="70">
        <v>12</v>
      </c>
      <c r="O218" s="70">
        <v>13</v>
      </c>
      <c r="P218" s="70">
        <v>14</v>
      </c>
      <c r="Q218" s="70">
        <v>15</v>
      </c>
      <c r="R218" s="70">
        <v>16</v>
      </c>
    </row>
    <row r="219" spans="1:18" ht="20.100000000000001" customHeight="1">
      <c r="A219" s="187" t="s">
        <v>25</v>
      </c>
      <c r="B219" s="188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  <c r="R219" s="200"/>
    </row>
    <row r="220" spans="1:18" ht="20.100000000000001" customHeight="1">
      <c r="A220" s="3" t="s">
        <v>114</v>
      </c>
      <c r="B220" s="159" t="s">
        <v>66</v>
      </c>
      <c r="C220" s="160"/>
      <c r="D220" s="161"/>
      <c r="E220" s="2" t="s">
        <v>187</v>
      </c>
      <c r="F220" s="2">
        <v>9</v>
      </c>
      <c r="G220" s="83">
        <v>6.5</v>
      </c>
      <c r="H220" s="3">
        <v>7.2</v>
      </c>
      <c r="I220" s="3">
        <v>32.799999999999997</v>
      </c>
      <c r="J220" s="3">
        <v>221.56</v>
      </c>
      <c r="K220" s="3">
        <v>0.2</v>
      </c>
      <c r="L220" s="2">
        <v>0.8</v>
      </c>
      <c r="M220" s="3">
        <v>0</v>
      </c>
      <c r="N220" s="2">
        <v>0.1</v>
      </c>
      <c r="O220" s="3">
        <v>98.3</v>
      </c>
      <c r="P220" s="3">
        <v>136.19999999999999</v>
      </c>
      <c r="Q220" s="3">
        <v>34.1</v>
      </c>
      <c r="R220" s="5">
        <v>1.6</v>
      </c>
    </row>
    <row r="221" spans="1:18" s="11" customFormat="1" ht="20.100000000000001" customHeight="1">
      <c r="A221" s="52" t="s">
        <v>33</v>
      </c>
      <c r="B221" s="126" t="s">
        <v>173</v>
      </c>
      <c r="C221" s="126"/>
      <c r="D221" s="126"/>
      <c r="E221" s="51">
        <v>50</v>
      </c>
      <c r="F221" s="51">
        <v>10</v>
      </c>
      <c r="G221" s="73">
        <v>4.8</v>
      </c>
      <c r="H221" s="53">
        <v>7.2</v>
      </c>
      <c r="I221" s="53">
        <v>11.5</v>
      </c>
      <c r="J221" s="74">
        <v>144</v>
      </c>
      <c r="K221" s="74">
        <v>0.1</v>
      </c>
      <c r="L221" s="74">
        <v>0</v>
      </c>
      <c r="M221" s="74">
        <v>0</v>
      </c>
      <c r="N221" s="74">
        <v>0.62</v>
      </c>
      <c r="O221" s="74">
        <v>15.7</v>
      </c>
      <c r="P221" s="74">
        <v>72.3</v>
      </c>
      <c r="Q221" s="74">
        <v>14.9</v>
      </c>
      <c r="R221" s="74">
        <v>1.1000000000000001</v>
      </c>
    </row>
    <row r="222" spans="1:18" s="11" customFormat="1" ht="20.100000000000001" customHeight="1">
      <c r="A222" s="52" t="s">
        <v>33</v>
      </c>
      <c r="B222" s="126" t="s">
        <v>75</v>
      </c>
      <c r="C222" s="126"/>
      <c r="D222" s="126"/>
      <c r="E222" s="51">
        <v>40</v>
      </c>
      <c r="F222" s="51">
        <v>4</v>
      </c>
      <c r="G222" s="87">
        <v>3.16</v>
      </c>
      <c r="H222" s="52">
        <v>0.4</v>
      </c>
      <c r="I222" s="52">
        <v>19.3</v>
      </c>
      <c r="J222" s="52">
        <v>94.4</v>
      </c>
      <c r="K222" s="52">
        <v>7.0000000000000007E-2</v>
      </c>
      <c r="L222" s="52">
        <v>0</v>
      </c>
      <c r="M222" s="52">
        <v>0</v>
      </c>
      <c r="N222" s="52">
        <v>0.3</v>
      </c>
      <c r="O222" s="52">
        <v>9.1999999999999993</v>
      </c>
      <c r="P222" s="52">
        <v>34.799999999999997</v>
      </c>
      <c r="Q222" s="52">
        <v>13.2</v>
      </c>
      <c r="R222" s="52">
        <v>0.8</v>
      </c>
    </row>
    <row r="223" spans="1:18" ht="20.100000000000001" customHeight="1">
      <c r="A223" s="3" t="s">
        <v>123</v>
      </c>
      <c r="B223" s="159" t="s">
        <v>45</v>
      </c>
      <c r="C223" s="160"/>
      <c r="D223" s="161"/>
      <c r="E223" s="2" t="s">
        <v>38</v>
      </c>
      <c r="F223" s="2">
        <v>5</v>
      </c>
      <c r="G223" s="83">
        <v>0.3</v>
      </c>
      <c r="H223" s="3">
        <v>0</v>
      </c>
      <c r="I223" s="3">
        <v>15.2</v>
      </c>
      <c r="J223" s="3">
        <v>61</v>
      </c>
      <c r="K223" s="3">
        <v>0</v>
      </c>
      <c r="L223" s="3">
        <v>3</v>
      </c>
      <c r="M223" s="3">
        <v>0</v>
      </c>
      <c r="N223" s="2">
        <v>0</v>
      </c>
      <c r="O223" s="3">
        <v>7.4</v>
      </c>
      <c r="P223" s="3">
        <v>9</v>
      </c>
      <c r="Q223" s="4">
        <v>5</v>
      </c>
      <c r="R223" s="5">
        <v>0.1</v>
      </c>
    </row>
    <row r="224" spans="1:18" ht="20.100000000000001" customHeight="1">
      <c r="A224" s="100" t="s">
        <v>33</v>
      </c>
      <c r="B224" s="159" t="s">
        <v>101</v>
      </c>
      <c r="C224" s="160"/>
      <c r="D224" s="161"/>
      <c r="E224" s="3">
        <v>100</v>
      </c>
      <c r="F224" s="3">
        <v>12</v>
      </c>
      <c r="G224" s="83">
        <v>0.9</v>
      </c>
      <c r="H224" s="3">
        <v>0.2</v>
      </c>
      <c r="I224" s="3">
        <v>8.1</v>
      </c>
      <c r="J224" s="3">
        <v>43</v>
      </c>
      <c r="K224" s="3">
        <v>0</v>
      </c>
      <c r="L224" s="3">
        <v>60</v>
      </c>
      <c r="M224" s="2">
        <v>0.01</v>
      </c>
      <c r="N224" s="2">
        <v>0.2</v>
      </c>
      <c r="O224" s="3">
        <v>34</v>
      </c>
      <c r="P224" s="3">
        <v>23</v>
      </c>
      <c r="Q224" s="4">
        <v>13</v>
      </c>
      <c r="R224" s="7">
        <v>0.3</v>
      </c>
    </row>
    <row r="225" spans="1:18" ht="20.100000000000001" customHeight="1">
      <c r="A225" s="187" t="s">
        <v>26</v>
      </c>
      <c r="B225" s="188"/>
      <c r="C225" s="188"/>
      <c r="D225" s="188"/>
      <c r="E225" s="200"/>
      <c r="F225" s="103">
        <f>SUM(F220:F224)</f>
        <v>40</v>
      </c>
      <c r="G225" s="83">
        <f>SUM(G220:G224)</f>
        <v>15.660000000000002</v>
      </c>
      <c r="H225" s="83">
        <f t="shared" ref="H225:R225" si="27">SUM(H220:H224)</f>
        <v>15</v>
      </c>
      <c r="I225" s="83">
        <f t="shared" si="27"/>
        <v>86.899999999999991</v>
      </c>
      <c r="J225" s="83">
        <f t="shared" si="27"/>
        <v>563.96</v>
      </c>
      <c r="K225" s="83">
        <f t="shared" si="27"/>
        <v>0.37000000000000005</v>
      </c>
      <c r="L225" s="83">
        <f t="shared" si="27"/>
        <v>63.8</v>
      </c>
      <c r="M225" s="83">
        <f t="shared" si="27"/>
        <v>0.01</v>
      </c>
      <c r="N225" s="83">
        <f t="shared" si="27"/>
        <v>1.22</v>
      </c>
      <c r="O225" s="83">
        <f t="shared" si="27"/>
        <v>164.6</v>
      </c>
      <c r="P225" s="83">
        <f t="shared" si="27"/>
        <v>275.3</v>
      </c>
      <c r="Q225" s="83">
        <f t="shared" si="27"/>
        <v>80.2</v>
      </c>
      <c r="R225" s="83">
        <f t="shared" si="27"/>
        <v>3.9</v>
      </c>
    </row>
    <row r="226" spans="1:18" ht="20.100000000000001" customHeight="1">
      <c r="A226" s="187" t="s">
        <v>27</v>
      </c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200"/>
    </row>
    <row r="227" spans="1:18" ht="20.100000000000001" customHeight="1">
      <c r="A227" s="3" t="s">
        <v>168</v>
      </c>
      <c r="B227" s="159" t="s">
        <v>67</v>
      </c>
      <c r="C227" s="160"/>
      <c r="D227" s="161"/>
      <c r="E227" s="3">
        <v>60</v>
      </c>
      <c r="F227" s="3">
        <v>5</v>
      </c>
      <c r="G227" s="83">
        <v>2.8</v>
      </c>
      <c r="H227" s="3">
        <v>7.3</v>
      </c>
      <c r="I227" s="3">
        <v>4.5999999999999996</v>
      </c>
      <c r="J227" s="3">
        <v>95.74</v>
      </c>
      <c r="K227" s="3">
        <v>0</v>
      </c>
      <c r="L227" s="3">
        <v>4.9000000000000004</v>
      </c>
      <c r="M227" s="3">
        <v>15</v>
      </c>
      <c r="N227" s="3">
        <v>2.2000000000000002</v>
      </c>
      <c r="O227" s="3">
        <v>88.1</v>
      </c>
      <c r="P227" s="3">
        <v>90.9</v>
      </c>
      <c r="Q227" s="3">
        <v>13.9</v>
      </c>
      <c r="R227" s="5">
        <v>0.8</v>
      </c>
    </row>
    <row r="228" spans="1:18" ht="20.100000000000001" customHeight="1">
      <c r="A228" s="3" t="s">
        <v>169</v>
      </c>
      <c r="B228" s="159" t="s">
        <v>68</v>
      </c>
      <c r="C228" s="160"/>
      <c r="D228" s="161"/>
      <c r="E228" s="2" t="s">
        <v>189</v>
      </c>
      <c r="F228" s="2">
        <v>12</v>
      </c>
      <c r="G228" s="83">
        <v>6.4</v>
      </c>
      <c r="H228" s="3">
        <v>8</v>
      </c>
      <c r="I228" s="3">
        <v>14.8</v>
      </c>
      <c r="J228" s="3">
        <v>156.33000000000001</v>
      </c>
      <c r="K228" s="3">
        <v>0.1</v>
      </c>
      <c r="L228" s="3">
        <v>4.5999999999999996</v>
      </c>
      <c r="M228" s="2">
        <v>0.1</v>
      </c>
      <c r="N228" s="2">
        <v>0.2</v>
      </c>
      <c r="O228" s="3">
        <v>24.5</v>
      </c>
      <c r="P228" s="3">
        <v>18.3</v>
      </c>
      <c r="Q228" s="3">
        <v>13.3</v>
      </c>
      <c r="R228" s="5">
        <v>0.9</v>
      </c>
    </row>
    <row r="229" spans="1:18" ht="20.100000000000001" customHeight="1">
      <c r="A229" s="53" t="s">
        <v>179</v>
      </c>
      <c r="B229" s="210" t="s">
        <v>180</v>
      </c>
      <c r="C229" s="211"/>
      <c r="D229" s="212"/>
      <c r="E229" s="53" t="s">
        <v>73</v>
      </c>
      <c r="F229" s="217">
        <v>30</v>
      </c>
      <c r="G229" s="83">
        <v>21.2</v>
      </c>
      <c r="H229" s="3">
        <v>6.2</v>
      </c>
      <c r="I229" s="3">
        <v>4.9000000000000004</v>
      </c>
      <c r="J229" s="3">
        <v>160.33000000000001</v>
      </c>
      <c r="K229" s="3">
        <v>0</v>
      </c>
      <c r="L229" s="3">
        <v>3.9</v>
      </c>
      <c r="M229" s="3">
        <v>0</v>
      </c>
      <c r="N229" s="3">
        <v>2.2000000000000002</v>
      </c>
      <c r="O229" s="3">
        <v>9.5</v>
      </c>
      <c r="P229" s="3">
        <v>330.9</v>
      </c>
      <c r="Q229" s="4">
        <v>4.3</v>
      </c>
      <c r="R229" s="5">
        <v>0.3</v>
      </c>
    </row>
    <row r="230" spans="1:18" ht="20.100000000000001" customHeight="1">
      <c r="A230" s="97" t="s">
        <v>122</v>
      </c>
      <c r="B230" s="213" t="s">
        <v>44</v>
      </c>
      <c r="C230" s="211"/>
      <c r="D230" s="214"/>
      <c r="E230" s="97">
        <v>150</v>
      </c>
      <c r="F230" s="97">
        <v>15</v>
      </c>
      <c r="G230" s="101">
        <v>4</v>
      </c>
      <c r="H230" s="97">
        <v>6.3</v>
      </c>
      <c r="I230" s="97">
        <v>26.5</v>
      </c>
      <c r="J230" s="97">
        <v>178.59</v>
      </c>
      <c r="K230" s="3">
        <v>0.2</v>
      </c>
      <c r="L230" s="3">
        <v>6.8</v>
      </c>
      <c r="M230" s="2">
        <v>0.05</v>
      </c>
      <c r="N230" s="2">
        <v>0.3</v>
      </c>
      <c r="O230" s="3">
        <v>62.7</v>
      </c>
      <c r="P230" s="3">
        <v>113</v>
      </c>
      <c r="Q230" s="4">
        <v>38.700000000000003</v>
      </c>
      <c r="R230" s="5">
        <v>1.5</v>
      </c>
    </row>
    <row r="231" spans="1:18" ht="20.100000000000001" customHeight="1">
      <c r="A231" s="3" t="s">
        <v>120</v>
      </c>
      <c r="B231" s="159" t="s">
        <v>40</v>
      </c>
      <c r="C231" s="160"/>
      <c r="D231" s="161"/>
      <c r="E231" s="3">
        <v>200</v>
      </c>
      <c r="F231" s="3">
        <v>3</v>
      </c>
      <c r="G231" s="83">
        <v>0.6</v>
      </c>
      <c r="H231" s="2">
        <v>0.1</v>
      </c>
      <c r="I231" s="3">
        <v>35.700000000000003</v>
      </c>
      <c r="J231" s="3">
        <v>131</v>
      </c>
      <c r="K231" s="2">
        <v>0.02</v>
      </c>
      <c r="L231" s="2">
        <v>51.4</v>
      </c>
      <c r="M231" s="2">
        <v>0.01</v>
      </c>
      <c r="N231" s="2">
        <v>0.5</v>
      </c>
      <c r="O231" s="2">
        <v>21</v>
      </c>
      <c r="P231" s="2">
        <v>23</v>
      </c>
      <c r="Q231" s="2">
        <v>16</v>
      </c>
      <c r="R231" s="7">
        <v>0.7</v>
      </c>
    </row>
    <row r="232" spans="1:18" ht="20.100000000000001" customHeight="1">
      <c r="A232" s="2" t="s">
        <v>33</v>
      </c>
      <c r="B232" s="159" t="s">
        <v>41</v>
      </c>
      <c r="C232" s="160"/>
      <c r="D232" s="161"/>
      <c r="E232" s="3">
        <v>40</v>
      </c>
      <c r="F232" s="3">
        <v>3</v>
      </c>
      <c r="G232" s="83">
        <v>2.6</v>
      </c>
      <c r="H232" s="3">
        <v>0.5</v>
      </c>
      <c r="I232" s="3">
        <v>15.8</v>
      </c>
      <c r="J232" s="3">
        <v>78.239999999999995</v>
      </c>
      <c r="K232" s="3">
        <v>0.1</v>
      </c>
      <c r="L232" s="2">
        <v>0</v>
      </c>
      <c r="M232" s="2">
        <v>0</v>
      </c>
      <c r="N232" s="2">
        <v>0.8</v>
      </c>
      <c r="O232" s="3">
        <v>5.8</v>
      </c>
      <c r="P232" s="3">
        <v>6.7</v>
      </c>
      <c r="Q232" s="3">
        <v>27.9</v>
      </c>
      <c r="R232" s="94">
        <v>1.6</v>
      </c>
    </row>
    <row r="233" spans="1:18" ht="20.100000000000001" customHeight="1">
      <c r="A233" s="187" t="s">
        <v>28</v>
      </c>
      <c r="B233" s="188"/>
      <c r="C233" s="188"/>
      <c r="D233" s="188"/>
      <c r="E233" s="200"/>
      <c r="F233" s="102">
        <f>SUM(F227:F232)</f>
        <v>68</v>
      </c>
      <c r="G233" s="83">
        <f>G232+G231+G230+G229+G228+G227</f>
        <v>37.599999999999994</v>
      </c>
      <c r="H233" s="83">
        <f t="shared" ref="H233:R233" si="28">H232+H231+H230+H229+H228+H227</f>
        <v>28.400000000000002</v>
      </c>
      <c r="I233" s="83">
        <f t="shared" si="28"/>
        <v>102.3</v>
      </c>
      <c r="J233" s="83">
        <f t="shared" si="28"/>
        <v>800.23000000000013</v>
      </c>
      <c r="K233" s="83">
        <f t="shared" si="28"/>
        <v>0.42000000000000004</v>
      </c>
      <c r="L233" s="83">
        <f t="shared" si="28"/>
        <v>71.599999999999994</v>
      </c>
      <c r="M233" s="83">
        <f t="shared" si="28"/>
        <v>15.16</v>
      </c>
      <c r="N233" s="83">
        <f t="shared" si="28"/>
        <v>6.2</v>
      </c>
      <c r="O233" s="83">
        <f t="shared" si="28"/>
        <v>211.6</v>
      </c>
      <c r="P233" s="83">
        <f t="shared" si="28"/>
        <v>582.79999999999995</v>
      </c>
      <c r="Q233" s="83">
        <f t="shared" si="28"/>
        <v>114.1</v>
      </c>
      <c r="R233" s="17">
        <f t="shared" si="28"/>
        <v>5.8</v>
      </c>
    </row>
    <row r="234" spans="1:18" ht="20.100000000000001" customHeight="1">
      <c r="A234" s="190" t="s">
        <v>29</v>
      </c>
      <c r="B234" s="191"/>
      <c r="C234" s="191"/>
      <c r="D234" s="191"/>
      <c r="E234" s="192"/>
      <c r="F234" s="109">
        <f>F225+F233</f>
        <v>108</v>
      </c>
      <c r="G234" s="89">
        <f>G233+G225</f>
        <v>53.26</v>
      </c>
      <c r="H234" s="89">
        <f t="shared" ref="H234:R234" si="29">H233+H225</f>
        <v>43.400000000000006</v>
      </c>
      <c r="I234" s="89">
        <f t="shared" si="29"/>
        <v>189.2</v>
      </c>
      <c r="J234" s="89">
        <f t="shared" si="29"/>
        <v>1364.19</v>
      </c>
      <c r="K234" s="89">
        <f t="shared" si="29"/>
        <v>0.79</v>
      </c>
      <c r="L234" s="89">
        <f t="shared" si="29"/>
        <v>135.39999999999998</v>
      </c>
      <c r="M234" s="89">
        <f t="shared" si="29"/>
        <v>15.17</v>
      </c>
      <c r="N234" s="89">
        <f t="shared" si="29"/>
        <v>7.42</v>
      </c>
      <c r="O234" s="89">
        <f t="shared" si="29"/>
        <v>376.2</v>
      </c>
      <c r="P234" s="89">
        <f t="shared" si="29"/>
        <v>858.09999999999991</v>
      </c>
      <c r="Q234" s="89">
        <f t="shared" si="29"/>
        <v>194.3</v>
      </c>
      <c r="R234" s="89">
        <f t="shared" si="29"/>
        <v>9.6999999999999993</v>
      </c>
    </row>
    <row r="235" spans="1:18" ht="15.75" customHeight="1">
      <c r="A235" s="121" t="s">
        <v>0</v>
      </c>
      <c r="B235" s="121"/>
      <c r="C235" s="121"/>
      <c r="D235" s="121"/>
      <c r="E235" s="121"/>
      <c r="F235" s="121"/>
      <c r="G235" s="121"/>
      <c r="H235" s="121"/>
      <c r="I235" s="121"/>
      <c r="J235" s="122" t="s">
        <v>105</v>
      </c>
      <c r="K235" s="122"/>
      <c r="L235" s="122"/>
      <c r="M235" s="122"/>
      <c r="N235" s="122"/>
      <c r="O235" s="122"/>
      <c r="P235" s="122"/>
      <c r="Q235" s="122"/>
      <c r="R235" s="122"/>
    </row>
    <row r="236" spans="1:18" ht="55.5" customHeight="1">
      <c r="A236" s="145" t="s">
        <v>184</v>
      </c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</row>
    <row r="237" spans="1:18" ht="20.100000000000001" customHeight="1">
      <c r="A237" s="25"/>
      <c r="B237" s="25"/>
      <c r="C237" s="25"/>
      <c r="D237" s="25"/>
      <c r="E237" s="25"/>
      <c r="F237" s="20"/>
      <c r="G237" s="19"/>
      <c r="H237" s="26"/>
      <c r="I237" s="26"/>
      <c r="J237" s="27"/>
      <c r="K237" s="26"/>
      <c r="L237" s="26"/>
      <c r="M237" s="26"/>
      <c r="N237" s="26"/>
      <c r="O237" s="26"/>
      <c r="P237" s="26"/>
      <c r="Q237" s="26"/>
      <c r="R237" s="26"/>
    </row>
    <row r="238" spans="1:18" ht="11.1" customHeight="1">
      <c r="A238" s="14"/>
      <c r="B238" s="15"/>
      <c r="C238" s="13"/>
      <c r="D238" s="13"/>
      <c r="E238" s="13"/>
      <c r="F238" s="106"/>
      <c r="G238" s="117" t="s">
        <v>2</v>
      </c>
      <c r="H238" s="117"/>
      <c r="I238" s="13" t="s">
        <v>35</v>
      </c>
      <c r="J238" s="13"/>
      <c r="K238" s="13"/>
      <c r="L238" s="118" t="s">
        <v>4</v>
      </c>
      <c r="M238" s="118"/>
      <c r="N238" s="13"/>
      <c r="O238" s="13"/>
      <c r="P238" s="13"/>
      <c r="Q238" s="13"/>
      <c r="R238" s="13"/>
    </row>
    <row r="239" spans="1:18" ht="11.1" customHeight="1">
      <c r="A239" s="28"/>
      <c r="B239" s="13"/>
      <c r="C239" s="13"/>
      <c r="D239" s="13"/>
      <c r="E239" s="13"/>
      <c r="F239" s="106"/>
      <c r="G239" s="193" t="s">
        <v>5</v>
      </c>
      <c r="H239" s="193"/>
      <c r="I239" s="16">
        <v>2</v>
      </c>
      <c r="J239" s="13"/>
      <c r="K239" s="13"/>
      <c r="L239" s="194" t="s">
        <v>6</v>
      </c>
      <c r="M239" s="194"/>
      <c r="N239" s="92" t="s">
        <v>146</v>
      </c>
      <c r="O239" s="13"/>
      <c r="P239" s="13"/>
      <c r="Q239" s="13"/>
      <c r="R239" s="13"/>
    </row>
    <row r="240" spans="1:18" ht="21.95" customHeight="1">
      <c r="A240" s="135" t="s">
        <v>7</v>
      </c>
      <c r="B240" s="137" t="s">
        <v>8</v>
      </c>
      <c r="C240" s="138"/>
      <c r="D240" s="139"/>
      <c r="E240" s="135" t="s">
        <v>9</v>
      </c>
      <c r="F240" s="135" t="s">
        <v>183</v>
      </c>
      <c r="G240" s="127" t="s">
        <v>10</v>
      </c>
      <c r="H240" s="128"/>
      <c r="I240" s="129"/>
      <c r="J240" s="133" t="s">
        <v>11</v>
      </c>
      <c r="K240" s="127" t="s">
        <v>12</v>
      </c>
      <c r="L240" s="128"/>
      <c r="M240" s="128"/>
      <c r="N240" s="129"/>
      <c r="O240" s="127" t="s">
        <v>13</v>
      </c>
      <c r="P240" s="128"/>
      <c r="Q240" s="128"/>
      <c r="R240" s="129"/>
    </row>
    <row r="241" spans="1:18" ht="33" customHeight="1">
      <c r="A241" s="136"/>
      <c r="B241" s="140"/>
      <c r="C241" s="141"/>
      <c r="D241" s="142"/>
      <c r="E241" s="136"/>
      <c r="F241" s="136"/>
      <c r="G241" s="85" t="s">
        <v>14</v>
      </c>
      <c r="H241" s="85" t="s">
        <v>15</v>
      </c>
      <c r="I241" s="85" t="s">
        <v>16</v>
      </c>
      <c r="J241" s="134"/>
      <c r="K241" s="85" t="s">
        <v>17</v>
      </c>
      <c r="L241" s="85" t="s">
        <v>18</v>
      </c>
      <c r="M241" s="85" t="s">
        <v>19</v>
      </c>
      <c r="N241" s="85" t="s">
        <v>20</v>
      </c>
      <c r="O241" s="85" t="s">
        <v>21</v>
      </c>
      <c r="P241" s="85" t="s">
        <v>22</v>
      </c>
      <c r="Q241" s="85" t="s">
        <v>23</v>
      </c>
      <c r="R241" s="43" t="s">
        <v>24</v>
      </c>
    </row>
    <row r="242" spans="1:18" ht="20.100000000000001" customHeight="1">
      <c r="A242" s="70">
        <v>1</v>
      </c>
      <c r="B242" s="123">
        <v>2</v>
      </c>
      <c r="C242" s="124"/>
      <c r="D242" s="125"/>
      <c r="E242" s="70">
        <v>3</v>
      </c>
      <c r="F242" s="70">
        <v>4</v>
      </c>
      <c r="G242" s="70">
        <v>5</v>
      </c>
      <c r="H242" s="70">
        <v>6</v>
      </c>
      <c r="I242" s="70">
        <v>7</v>
      </c>
      <c r="J242" s="70">
        <v>8</v>
      </c>
      <c r="K242" s="70">
        <v>9</v>
      </c>
      <c r="L242" s="70">
        <v>10</v>
      </c>
      <c r="M242" s="70">
        <v>11</v>
      </c>
      <c r="N242" s="70">
        <v>12</v>
      </c>
      <c r="O242" s="70">
        <v>13</v>
      </c>
      <c r="P242" s="70">
        <v>14</v>
      </c>
      <c r="Q242" s="70">
        <v>15</v>
      </c>
      <c r="R242" s="70">
        <v>16</v>
      </c>
    </row>
    <row r="243" spans="1:18" ht="20.100000000000001" customHeight="1">
      <c r="A243" s="132" t="s">
        <v>25</v>
      </c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</row>
    <row r="244" spans="1:18" ht="20.100000000000001" customHeight="1">
      <c r="A244" s="51" t="s">
        <v>114</v>
      </c>
      <c r="B244" s="126" t="s">
        <v>199</v>
      </c>
      <c r="C244" s="126"/>
      <c r="D244" s="126"/>
      <c r="E244" s="51" t="s">
        <v>187</v>
      </c>
      <c r="F244" s="51">
        <v>9</v>
      </c>
      <c r="G244" s="86">
        <v>5.7</v>
      </c>
      <c r="H244" s="51">
        <v>6.4</v>
      </c>
      <c r="I244" s="51">
        <v>27</v>
      </c>
      <c r="J244" s="51">
        <v>188.65</v>
      </c>
      <c r="K244" s="52">
        <v>0.8</v>
      </c>
      <c r="L244" s="52">
        <v>0.9</v>
      </c>
      <c r="M244" s="52">
        <v>0.03</v>
      </c>
      <c r="N244" s="52">
        <v>1.8</v>
      </c>
      <c r="O244" s="51">
        <v>168.3</v>
      </c>
      <c r="P244" s="51">
        <v>141</v>
      </c>
      <c r="Q244" s="51">
        <v>22.1</v>
      </c>
      <c r="R244" s="51">
        <v>0.8</v>
      </c>
    </row>
    <row r="245" spans="1:18" ht="20.100000000000001" customHeight="1">
      <c r="A245" s="52" t="s">
        <v>33</v>
      </c>
      <c r="B245" s="126" t="s">
        <v>75</v>
      </c>
      <c r="C245" s="126"/>
      <c r="D245" s="126"/>
      <c r="E245" s="51">
        <v>40</v>
      </c>
      <c r="F245" s="51">
        <v>4</v>
      </c>
      <c r="G245" s="87">
        <v>3.16</v>
      </c>
      <c r="H245" s="52">
        <v>0.4</v>
      </c>
      <c r="I245" s="52">
        <v>19.3</v>
      </c>
      <c r="J245" s="52">
        <v>94.4</v>
      </c>
      <c r="K245" s="52">
        <v>7.0000000000000007E-2</v>
      </c>
      <c r="L245" s="52">
        <v>0</v>
      </c>
      <c r="M245" s="52">
        <v>0</v>
      </c>
      <c r="N245" s="52">
        <v>0.3</v>
      </c>
      <c r="O245" s="52">
        <v>9.1999999999999993</v>
      </c>
      <c r="P245" s="52">
        <v>34.799999999999997</v>
      </c>
      <c r="Q245" s="52">
        <v>13.2</v>
      </c>
      <c r="R245" s="52">
        <v>0.8</v>
      </c>
    </row>
    <row r="246" spans="1:18" ht="20.100000000000001" customHeight="1">
      <c r="A246" s="51" t="s">
        <v>115</v>
      </c>
      <c r="B246" s="126" t="s">
        <v>36</v>
      </c>
      <c r="C246" s="126"/>
      <c r="D246" s="126"/>
      <c r="E246" s="51">
        <v>200</v>
      </c>
      <c r="F246" s="51">
        <v>8</v>
      </c>
      <c r="G246" s="86">
        <v>1.5</v>
      </c>
      <c r="H246" s="51">
        <v>1.3</v>
      </c>
      <c r="I246" s="51">
        <v>22.3</v>
      </c>
      <c r="J246" s="52">
        <v>107</v>
      </c>
      <c r="K246" s="52">
        <v>1</v>
      </c>
      <c r="L246" s="52">
        <v>0.01</v>
      </c>
      <c r="M246" s="52">
        <v>0</v>
      </c>
      <c r="N246" s="52">
        <v>0</v>
      </c>
      <c r="O246" s="52">
        <v>61</v>
      </c>
      <c r="P246" s="52">
        <v>45</v>
      </c>
      <c r="Q246" s="52">
        <v>7</v>
      </c>
      <c r="R246" s="52">
        <v>1</v>
      </c>
    </row>
    <row r="247" spans="1:18" ht="20.100000000000001" customHeight="1">
      <c r="A247" s="52" t="s">
        <v>33</v>
      </c>
      <c r="B247" s="126" t="s">
        <v>100</v>
      </c>
      <c r="C247" s="126"/>
      <c r="D247" s="126"/>
      <c r="E247" s="51">
        <v>180</v>
      </c>
      <c r="F247" s="51">
        <v>19</v>
      </c>
      <c r="G247" s="86">
        <v>1.2599999999999998</v>
      </c>
      <c r="H247" s="51">
        <v>0.54</v>
      </c>
      <c r="I247" s="51">
        <v>18.720000000000002</v>
      </c>
      <c r="J247" s="51">
        <v>85.86</v>
      </c>
      <c r="K247" s="51">
        <v>0</v>
      </c>
      <c r="L247" s="51">
        <v>81</v>
      </c>
      <c r="M247" s="51">
        <v>0</v>
      </c>
      <c r="N247" s="52">
        <v>0.36</v>
      </c>
      <c r="O247" s="51">
        <v>55.8</v>
      </c>
      <c r="P247" s="51">
        <v>37.799999999999997</v>
      </c>
      <c r="Q247" s="51">
        <v>21.599999999999998</v>
      </c>
      <c r="R247" s="51">
        <v>0.36</v>
      </c>
    </row>
    <row r="248" spans="1:18" ht="20.100000000000001" customHeight="1">
      <c r="A248" s="132" t="s">
        <v>26</v>
      </c>
      <c r="B248" s="132"/>
      <c r="C248" s="132"/>
      <c r="D248" s="132"/>
      <c r="E248" s="132"/>
      <c r="F248" s="103">
        <f>SUM(F244:F247)</f>
        <v>40</v>
      </c>
      <c r="G248" s="54">
        <f>SUM(G244:G247)</f>
        <v>11.62</v>
      </c>
      <c r="H248" s="54">
        <f t="shared" ref="H248:R248" si="30">SUM(H244:H247)</f>
        <v>8.64</v>
      </c>
      <c r="I248" s="54">
        <f t="shared" si="30"/>
        <v>87.32</v>
      </c>
      <c r="J248" s="54">
        <f t="shared" si="30"/>
        <v>475.91</v>
      </c>
      <c r="K248" s="54">
        <f t="shared" si="30"/>
        <v>1.87</v>
      </c>
      <c r="L248" s="54">
        <f t="shared" si="30"/>
        <v>81.91</v>
      </c>
      <c r="M248" s="54">
        <f t="shared" si="30"/>
        <v>0.03</v>
      </c>
      <c r="N248" s="54">
        <f t="shared" si="30"/>
        <v>2.46</v>
      </c>
      <c r="O248" s="54">
        <f t="shared" si="30"/>
        <v>294.3</v>
      </c>
      <c r="P248" s="54">
        <f t="shared" si="30"/>
        <v>258.60000000000002</v>
      </c>
      <c r="Q248" s="54">
        <f t="shared" si="30"/>
        <v>63.899999999999991</v>
      </c>
      <c r="R248" s="54">
        <f t="shared" si="30"/>
        <v>2.96</v>
      </c>
    </row>
    <row r="249" spans="1:18" ht="20.100000000000001" customHeight="1">
      <c r="A249" s="132" t="s">
        <v>27</v>
      </c>
      <c r="B249" s="132"/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</row>
    <row r="250" spans="1:18" s="11" customFormat="1" ht="20.100000000000001" customHeight="1">
      <c r="A250" s="53" t="s">
        <v>181</v>
      </c>
      <c r="B250" s="143" t="s">
        <v>202</v>
      </c>
      <c r="C250" s="143"/>
      <c r="D250" s="143"/>
      <c r="E250" s="53">
        <v>60</v>
      </c>
      <c r="F250" s="53">
        <v>12</v>
      </c>
      <c r="G250" s="73">
        <v>1.1000000000000001</v>
      </c>
      <c r="H250" s="53">
        <v>3.55</v>
      </c>
      <c r="I250" s="53">
        <v>58.3</v>
      </c>
      <c r="J250" s="53">
        <v>66.400000000000006</v>
      </c>
      <c r="K250" s="53">
        <v>0</v>
      </c>
      <c r="L250" s="53">
        <v>5.4</v>
      </c>
      <c r="M250" s="53">
        <v>0</v>
      </c>
      <c r="N250" s="53">
        <v>2.6</v>
      </c>
      <c r="O250" s="53">
        <v>10.5</v>
      </c>
      <c r="P250" s="53">
        <v>22.8</v>
      </c>
      <c r="Q250" s="53">
        <v>7.4</v>
      </c>
      <c r="R250" s="53">
        <v>0.4</v>
      </c>
    </row>
    <row r="251" spans="1:18" ht="30.75" customHeight="1">
      <c r="A251" s="51" t="s">
        <v>127</v>
      </c>
      <c r="B251" s="126" t="s">
        <v>204</v>
      </c>
      <c r="C251" s="126"/>
      <c r="D251" s="126"/>
      <c r="E251" s="52" t="s">
        <v>38</v>
      </c>
      <c r="F251" s="52">
        <v>15</v>
      </c>
      <c r="G251" s="86">
        <v>5.2</v>
      </c>
      <c r="H251" s="51">
        <v>4.5999999999999996</v>
      </c>
      <c r="I251" s="51">
        <v>13</v>
      </c>
      <c r="J251" s="51">
        <v>114.4</v>
      </c>
      <c r="K251" s="51">
        <v>0.1</v>
      </c>
      <c r="L251" s="51">
        <v>11</v>
      </c>
      <c r="M251" s="52">
        <v>0.1</v>
      </c>
      <c r="N251" s="52">
        <v>1.7</v>
      </c>
      <c r="O251" s="51">
        <v>27.3</v>
      </c>
      <c r="P251" s="51">
        <v>82.5</v>
      </c>
      <c r="Q251" s="51">
        <v>21.3</v>
      </c>
      <c r="R251" s="51">
        <v>1.1000000000000001</v>
      </c>
    </row>
    <row r="252" spans="1:18" ht="20.100000000000001" customHeight="1">
      <c r="A252" s="51" t="s">
        <v>135</v>
      </c>
      <c r="B252" s="126" t="s">
        <v>47</v>
      </c>
      <c r="C252" s="126"/>
      <c r="D252" s="126"/>
      <c r="E252" s="51">
        <v>100</v>
      </c>
      <c r="F252" s="51">
        <v>25</v>
      </c>
      <c r="G252" s="86">
        <v>11.3</v>
      </c>
      <c r="H252" s="51">
        <v>24.6</v>
      </c>
      <c r="I252" s="51">
        <v>0.4</v>
      </c>
      <c r="J252" s="51">
        <v>268.52</v>
      </c>
      <c r="K252" s="52">
        <v>0.2</v>
      </c>
      <c r="L252" s="52">
        <v>0</v>
      </c>
      <c r="M252" s="52">
        <v>0</v>
      </c>
      <c r="N252" s="52">
        <v>0.4</v>
      </c>
      <c r="O252" s="52">
        <v>36</v>
      </c>
      <c r="P252" s="52">
        <v>162</v>
      </c>
      <c r="Q252" s="52">
        <v>20</v>
      </c>
      <c r="R252" s="52">
        <v>2</v>
      </c>
    </row>
    <row r="253" spans="1:18" ht="20.100000000000001" customHeight="1">
      <c r="A253" s="51" t="s">
        <v>136</v>
      </c>
      <c r="B253" s="126" t="s">
        <v>48</v>
      </c>
      <c r="C253" s="126"/>
      <c r="D253" s="126"/>
      <c r="E253" s="51">
        <v>150</v>
      </c>
      <c r="F253" s="51">
        <v>8</v>
      </c>
      <c r="G253" s="86">
        <v>6.7</v>
      </c>
      <c r="H253" s="51">
        <v>5.7</v>
      </c>
      <c r="I253" s="51">
        <v>39.5</v>
      </c>
      <c r="J253" s="51">
        <v>250.86</v>
      </c>
      <c r="K253" s="51">
        <v>7.0000000000000007E-2</v>
      </c>
      <c r="L253" s="52">
        <v>0</v>
      </c>
      <c r="M253" s="52">
        <v>0</v>
      </c>
      <c r="N253" s="52">
        <v>0.96</v>
      </c>
      <c r="O253" s="51">
        <v>13.2</v>
      </c>
      <c r="P253" s="52">
        <v>43.2</v>
      </c>
      <c r="Q253" s="52">
        <v>8.4</v>
      </c>
      <c r="R253" s="51">
        <v>0.9</v>
      </c>
    </row>
    <row r="254" spans="1:18" ht="20.100000000000001" customHeight="1">
      <c r="A254" s="51" t="s">
        <v>139</v>
      </c>
      <c r="B254" s="126" t="s">
        <v>86</v>
      </c>
      <c r="C254" s="126"/>
      <c r="D254" s="126"/>
      <c r="E254" s="52">
        <v>200</v>
      </c>
      <c r="F254" s="52">
        <v>5</v>
      </c>
      <c r="G254" s="86">
        <v>0.7</v>
      </c>
      <c r="H254" s="51">
        <v>0.3</v>
      </c>
      <c r="I254" s="51">
        <v>24.4</v>
      </c>
      <c r="J254" s="51">
        <v>103</v>
      </c>
      <c r="K254" s="51">
        <v>0.01</v>
      </c>
      <c r="L254" s="51">
        <v>200</v>
      </c>
      <c r="M254" s="51">
        <v>0.16</v>
      </c>
      <c r="N254" s="52">
        <v>0</v>
      </c>
      <c r="O254" s="51">
        <v>13</v>
      </c>
      <c r="P254" s="51">
        <v>3</v>
      </c>
      <c r="Q254" s="51">
        <v>3</v>
      </c>
      <c r="R254" s="51">
        <v>1</v>
      </c>
    </row>
    <row r="255" spans="1:18" ht="20.100000000000001" customHeight="1">
      <c r="A255" s="52" t="s">
        <v>33</v>
      </c>
      <c r="B255" s="159" t="s">
        <v>41</v>
      </c>
      <c r="C255" s="160"/>
      <c r="D255" s="161"/>
      <c r="E255" s="3">
        <v>40</v>
      </c>
      <c r="F255" s="3">
        <v>3</v>
      </c>
      <c r="G255" s="83">
        <v>2.6</v>
      </c>
      <c r="H255" s="3">
        <v>0.5</v>
      </c>
      <c r="I255" s="3">
        <v>15.8</v>
      </c>
      <c r="J255" s="3">
        <v>78.239999999999995</v>
      </c>
      <c r="K255" s="3">
        <v>0.1</v>
      </c>
      <c r="L255" s="2">
        <v>0</v>
      </c>
      <c r="M255" s="2">
        <v>0</v>
      </c>
      <c r="N255" s="2">
        <v>0.8</v>
      </c>
      <c r="O255" s="3">
        <v>5.8</v>
      </c>
      <c r="P255" s="3">
        <v>6.7</v>
      </c>
      <c r="Q255" s="3">
        <v>27.9</v>
      </c>
      <c r="R255" s="94">
        <v>1.6</v>
      </c>
    </row>
    <row r="256" spans="1:18" ht="20.100000000000001" customHeight="1">
      <c r="A256" s="132" t="s">
        <v>28</v>
      </c>
      <c r="B256" s="132"/>
      <c r="C256" s="132"/>
      <c r="D256" s="132"/>
      <c r="E256" s="132"/>
      <c r="F256" s="102">
        <f>SUM(F250:F255)</f>
        <v>68</v>
      </c>
      <c r="G256" s="86">
        <f t="shared" ref="G256:R256" si="31">SUM(G250:G255)</f>
        <v>27.6</v>
      </c>
      <c r="H256" s="86">
        <f t="shared" si="31"/>
        <v>39.25</v>
      </c>
      <c r="I256" s="86">
        <f t="shared" si="31"/>
        <v>151.4</v>
      </c>
      <c r="J256" s="86">
        <f t="shared" si="31"/>
        <v>881.42000000000007</v>
      </c>
      <c r="K256" s="86">
        <f t="shared" si="31"/>
        <v>0.48000000000000009</v>
      </c>
      <c r="L256" s="86">
        <f t="shared" si="31"/>
        <v>216.4</v>
      </c>
      <c r="M256" s="86">
        <f t="shared" si="31"/>
        <v>0.26</v>
      </c>
      <c r="N256" s="86">
        <f t="shared" si="31"/>
        <v>6.46</v>
      </c>
      <c r="O256" s="86">
        <f t="shared" si="31"/>
        <v>105.8</v>
      </c>
      <c r="P256" s="86">
        <f t="shared" si="31"/>
        <v>320.2</v>
      </c>
      <c r="Q256" s="86">
        <f t="shared" si="31"/>
        <v>88</v>
      </c>
      <c r="R256" s="86">
        <f t="shared" si="31"/>
        <v>7</v>
      </c>
    </row>
    <row r="257" spans="1:18" ht="20.100000000000001" customHeight="1">
      <c r="A257" s="120" t="s">
        <v>29</v>
      </c>
      <c r="B257" s="120"/>
      <c r="C257" s="120"/>
      <c r="D257" s="120"/>
      <c r="E257" s="120"/>
      <c r="F257" s="112">
        <f>F248+F256</f>
        <v>108</v>
      </c>
      <c r="G257" s="54">
        <f>G256+G248</f>
        <v>39.22</v>
      </c>
      <c r="H257" s="54">
        <f t="shared" ref="H257:R257" si="32">H256+H248</f>
        <v>47.89</v>
      </c>
      <c r="I257" s="54">
        <f t="shared" si="32"/>
        <v>238.72</v>
      </c>
      <c r="J257" s="54">
        <f t="shared" si="32"/>
        <v>1357.3300000000002</v>
      </c>
      <c r="K257" s="54">
        <f t="shared" si="32"/>
        <v>2.35</v>
      </c>
      <c r="L257" s="54">
        <f t="shared" si="32"/>
        <v>298.31</v>
      </c>
      <c r="M257" s="54">
        <f t="shared" si="32"/>
        <v>0.29000000000000004</v>
      </c>
      <c r="N257" s="54">
        <f t="shared" si="32"/>
        <v>8.92</v>
      </c>
      <c r="O257" s="54">
        <f t="shared" si="32"/>
        <v>400.1</v>
      </c>
      <c r="P257" s="54">
        <f t="shared" si="32"/>
        <v>578.79999999999995</v>
      </c>
      <c r="Q257" s="54">
        <f t="shared" si="32"/>
        <v>151.89999999999998</v>
      </c>
      <c r="R257" s="54">
        <f t="shared" si="32"/>
        <v>9.9600000000000009</v>
      </c>
    </row>
    <row r="258" spans="1:18" ht="15.75" customHeight="1">
      <c r="A258" s="121" t="s">
        <v>0</v>
      </c>
      <c r="B258" s="121"/>
      <c r="C258" s="121"/>
      <c r="D258" s="121"/>
      <c r="E258" s="121"/>
      <c r="F258" s="121"/>
      <c r="G258" s="121"/>
      <c r="H258" s="121"/>
      <c r="I258" s="121"/>
      <c r="J258" s="122" t="s">
        <v>105</v>
      </c>
      <c r="K258" s="122"/>
      <c r="L258" s="122"/>
      <c r="M258" s="122"/>
      <c r="N258" s="122"/>
      <c r="O258" s="122"/>
      <c r="P258" s="122"/>
      <c r="Q258" s="122"/>
      <c r="R258" s="122"/>
    </row>
    <row r="259" spans="1:18" ht="55.5" customHeight="1">
      <c r="A259" s="145" t="s">
        <v>184</v>
      </c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</row>
    <row r="260" spans="1:18" ht="20.100000000000001" customHeight="1">
      <c r="A260" s="40"/>
      <c r="B260" s="41"/>
      <c r="G260" s="171" t="s">
        <v>2</v>
      </c>
      <c r="H260" s="171"/>
      <c r="I260" s="1" t="s">
        <v>178</v>
      </c>
      <c r="L260" s="172" t="s">
        <v>4</v>
      </c>
      <c r="M260" s="172"/>
    </row>
    <row r="261" spans="1:18" ht="20.100000000000001" customHeight="1">
      <c r="G261" s="215" t="s">
        <v>5</v>
      </c>
      <c r="H261" s="215"/>
      <c r="I261" s="42">
        <v>2</v>
      </c>
      <c r="L261" s="216" t="s">
        <v>6</v>
      </c>
      <c r="M261" s="216"/>
      <c r="N261" s="186" t="s">
        <v>146</v>
      </c>
      <c r="O261" s="186"/>
    </row>
    <row r="262" spans="1:18" ht="20.100000000000001" customHeight="1">
      <c r="A262" s="135" t="s">
        <v>7</v>
      </c>
      <c r="B262" s="137" t="s">
        <v>8</v>
      </c>
      <c r="C262" s="138"/>
      <c r="D262" s="139"/>
      <c r="E262" s="135" t="s">
        <v>9</v>
      </c>
      <c r="F262" s="135" t="s">
        <v>183</v>
      </c>
      <c r="G262" s="127" t="s">
        <v>10</v>
      </c>
      <c r="H262" s="128"/>
      <c r="I262" s="129"/>
      <c r="J262" s="133" t="s">
        <v>11</v>
      </c>
      <c r="K262" s="127" t="s">
        <v>12</v>
      </c>
      <c r="L262" s="128"/>
      <c r="M262" s="128"/>
      <c r="N262" s="129"/>
      <c r="O262" s="127" t="s">
        <v>13</v>
      </c>
      <c r="P262" s="128"/>
      <c r="Q262" s="128"/>
      <c r="R262" s="129"/>
    </row>
    <row r="263" spans="1:18" ht="30.75" customHeight="1">
      <c r="A263" s="136"/>
      <c r="B263" s="140"/>
      <c r="C263" s="141"/>
      <c r="D263" s="142"/>
      <c r="E263" s="136"/>
      <c r="F263" s="136"/>
      <c r="G263" s="85" t="s">
        <v>14</v>
      </c>
      <c r="H263" s="85" t="s">
        <v>15</v>
      </c>
      <c r="I263" s="85" t="s">
        <v>16</v>
      </c>
      <c r="J263" s="134"/>
      <c r="K263" s="85" t="s">
        <v>17</v>
      </c>
      <c r="L263" s="85" t="s">
        <v>18</v>
      </c>
      <c r="M263" s="85" t="s">
        <v>19</v>
      </c>
      <c r="N263" s="85" t="s">
        <v>20</v>
      </c>
      <c r="O263" s="85" t="s">
        <v>21</v>
      </c>
      <c r="P263" s="85" t="s">
        <v>22</v>
      </c>
      <c r="Q263" s="85" t="s">
        <v>23</v>
      </c>
      <c r="R263" s="43" t="s">
        <v>24</v>
      </c>
    </row>
    <row r="264" spans="1:18" ht="20.100000000000001" customHeight="1">
      <c r="A264" s="70">
        <v>1</v>
      </c>
      <c r="B264" s="123">
        <v>2</v>
      </c>
      <c r="C264" s="124"/>
      <c r="D264" s="125"/>
      <c r="E264" s="70">
        <v>3</v>
      </c>
      <c r="F264" s="70">
        <v>4</v>
      </c>
      <c r="G264" s="70">
        <v>5</v>
      </c>
      <c r="H264" s="70">
        <v>6</v>
      </c>
      <c r="I264" s="70">
        <v>7</v>
      </c>
      <c r="J264" s="70">
        <v>8</v>
      </c>
      <c r="K264" s="70">
        <v>9</v>
      </c>
      <c r="L264" s="70">
        <v>10</v>
      </c>
      <c r="M264" s="70">
        <v>11</v>
      </c>
      <c r="N264" s="70">
        <v>12</v>
      </c>
      <c r="O264" s="70">
        <v>13</v>
      </c>
      <c r="P264" s="70">
        <v>14</v>
      </c>
      <c r="Q264" s="70">
        <v>15</v>
      </c>
      <c r="R264" s="70">
        <v>16</v>
      </c>
    </row>
    <row r="265" spans="1:18" ht="20.100000000000001" customHeight="1">
      <c r="A265" s="132" t="s">
        <v>25</v>
      </c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</row>
    <row r="266" spans="1:18" ht="20.100000000000001" customHeight="1">
      <c r="A266" s="51" t="s">
        <v>163</v>
      </c>
      <c r="B266" s="126" t="s">
        <v>74</v>
      </c>
      <c r="C266" s="126"/>
      <c r="D266" s="126"/>
      <c r="E266" s="51">
        <v>40</v>
      </c>
      <c r="F266" s="51">
        <v>8</v>
      </c>
      <c r="G266" s="86">
        <v>5.0999999999999996</v>
      </c>
      <c r="H266" s="51">
        <v>4.5999999999999996</v>
      </c>
      <c r="I266" s="51">
        <v>0.3</v>
      </c>
      <c r="J266" s="51">
        <v>63</v>
      </c>
      <c r="K266" s="52">
        <v>0.03</v>
      </c>
      <c r="L266" s="52">
        <v>0</v>
      </c>
      <c r="M266" s="52">
        <v>0.1</v>
      </c>
      <c r="N266" s="52">
        <v>0.2</v>
      </c>
      <c r="O266" s="52">
        <v>22</v>
      </c>
      <c r="P266" s="52">
        <v>77</v>
      </c>
      <c r="Q266" s="52">
        <v>5</v>
      </c>
      <c r="R266" s="52">
        <v>1</v>
      </c>
    </row>
    <row r="267" spans="1:18" ht="20.100000000000001" customHeight="1">
      <c r="A267" s="51" t="s">
        <v>138</v>
      </c>
      <c r="B267" s="126" t="s">
        <v>72</v>
      </c>
      <c r="C267" s="126"/>
      <c r="D267" s="126"/>
      <c r="E267" s="52" t="s">
        <v>187</v>
      </c>
      <c r="F267" s="52">
        <v>10</v>
      </c>
      <c r="G267" s="86">
        <v>4.8</v>
      </c>
      <c r="H267" s="51">
        <v>7.3</v>
      </c>
      <c r="I267" s="51">
        <v>21.7</v>
      </c>
      <c r="J267" s="51">
        <v>171.53</v>
      </c>
      <c r="K267" s="51">
        <v>0.1</v>
      </c>
      <c r="L267" s="52">
        <v>1.5</v>
      </c>
      <c r="M267" s="51">
        <v>0.1</v>
      </c>
      <c r="N267" s="52">
        <v>0.2</v>
      </c>
      <c r="O267" s="51">
        <v>125</v>
      </c>
      <c r="P267" s="51">
        <v>119</v>
      </c>
      <c r="Q267" s="51">
        <v>18.899999999999999</v>
      </c>
      <c r="R267" s="51">
        <v>0.4</v>
      </c>
    </row>
    <row r="268" spans="1:18" ht="20.100000000000001" customHeight="1">
      <c r="A268" s="51" t="s">
        <v>132</v>
      </c>
      <c r="B268" s="126" t="s">
        <v>70</v>
      </c>
      <c r="C268" s="126"/>
      <c r="D268" s="126"/>
      <c r="E268" s="52" t="s">
        <v>32</v>
      </c>
      <c r="F268" s="52">
        <v>6</v>
      </c>
      <c r="G268" s="86">
        <v>1.5</v>
      </c>
      <c r="H268" s="51">
        <v>1.7</v>
      </c>
      <c r="I268" s="51">
        <v>17.399999999999999</v>
      </c>
      <c r="J268" s="51">
        <v>91.2</v>
      </c>
      <c r="K268" s="52">
        <v>0</v>
      </c>
      <c r="L268" s="52">
        <v>0.2</v>
      </c>
      <c r="M268" s="52">
        <v>0</v>
      </c>
      <c r="N268" s="52">
        <v>0</v>
      </c>
      <c r="O268" s="52">
        <v>56.2</v>
      </c>
      <c r="P268" s="52">
        <v>38.700000000000003</v>
      </c>
      <c r="Q268" s="52">
        <v>9.1999999999999993</v>
      </c>
      <c r="R268" s="52">
        <v>0.5</v>
      </c>
    </row>
    <row r="269" spans="1:18" ht="20.100000000000001" customHeight="1">
      <c r="A269" s="61" t="s">
        <v>33</v>
      </c>
      <c r="B269" s="126" t="s">
        <v>101</v>
      </c>
      <c r="C269" s="126"/>
      <c r="D269" s="126"/>
      <c r="E269" s="51">
        <v>100</v>
      </c>
      <c r="F269" s="51">
        <v>12</v>
      </c>
      <c r="G269" s="86">
        <v>0.9</v>
      </c>
      <c r="H269" s="51">
        <v>0.2</v>
      </c>
      <c r="I269" s="51">
        <v>8.1</v>
      </c>
      <c r="J269" s="51">
        <v>43</v>
      </c>
      <c r="K269" s="51">
        <v>0</v>
      </c>
      <c r="L269" s="51">
        <v>60</v>
      </c>
      <c r="M269" s="52">
        <v>0.01</v>
      </c>
      <c r="N269" s="52">
        <v>0.2</v>
      </c>
      <c r="O269" s="51">
        <v>34</v>
      </c>
      <c r="P269" s="51">
        <v>23</v>
      </c>
      <c r="Q269" s="51">
        <v>13</v>
      </c>
      <c r="R269" s="52">
        <v>0.3</v>
      </c>
    </row>
    <row r="270" spans="1:18" ht="20.100000000000001" customHeight="1">
      <c r="A270" s="52" t="s">
        <v>33</v>
      </c>
      <c r="B270" s="126" t="s">
        <v>75</v>
      </c>
      <c r="C270" s="126"/>
      <c r="D270" s="126"/>
      <c r="E270" s="51">
        <v>40</v>
      </c>
      <c r="F270" s="51">
        <v>4</v>
      </c>
      <c r="G270" s="87">
        <v>3.16</v>
      </c>
      <c r="H270" s="52">
        <v>0.4</v>
      </c>
      <c r="I270" s="52">
        <v>19.3</v>
      </c>
      <c r="J270" s="52">
        <v>94.4</v>
      </c>
      <c r="K270" s="52">
        <v>7.0000000000000007E-2</v>
      </c>
      <c r="L270" s="52">
        <v>0</v>
      </c>
      <c r="M270" s="52">
        <v>0</v>
      </c>
      <c r="N270" s="52">
        <v>0.3</v>
      </c>
      <c r="O270" s="52">
        <v>9.1999999999999993</v>
      </c>
      <c r="P270" s="52">
        <v>34.799999999999997</v>
      </c>
      <c r="Q270" s="52">
        <v>13.2</v>
      </c>
      <c r="R270" s="52">
        <v>0.8</v>
      </c>
    </row>
    <row r="271" spans="1:18" ht="20.100000000000001" customHeight="1">
      <c r="A271" s="132" t="s">
        <v>26</v>
      </c>
      <c r="B271" s="132"/>
      <c r="C271" s="132"/>
      <c r="D271" s="132"/>
      <c r="E271" s="132"/>
      <c r="F271" s="103">
        <f>SUM(F266:F270)</f>
        <v>40</v>
      </c>
      <c r="G271" s="86">
        <f>G270+G269+G268+G266</f>
        <v>10.66</v>
      </c>
      <c r="H271" s="86">
        <f t="shared" ref="H271:R271" si="33">H270+H269+H268+H266</f>
        <v>6.8999999999999995</v>
      </c>
      <c r="I271" s="86">
        <f t="shared" si="33"/>
        <v>45.099999999999994</v>
      </c>
      <c r="J271" s="86">
        <f t="shared" si="33"/>
        <v>291.60000000000002</v>
      </c>
      <c r="K271" s="86">
        <f t="shared" si="33"/>
        <v>0.1</v>
      </c>
      <c r="L271" s="86">
        <f t="shared" si="33"/>
        <v>60.2</v>
      </c>
      <c r="M271" s="86">
        <f t="shared" si="33"/>
        <v>0.11</v>
      </c>
      <c r="N271" s="86">
        <f t="shared" si="33"/>
        <v>0.7</v>
      </c>
      <c r="O271" s="86">
        <f t="shared" si="33"/>
        <v>121.4</v>
      </c>
      <c r="P271" s="86">
        <f t="shared" si="33"/>
        <v>173.5</v>
      </c>
      <c r="Q271" s="86">
        <f t="shared" si="33"/>
        <v>40.4</v>
      </c>
      <c r="R271" s="86">
        <f t="shared" si="33"/>
        <v>2.6</v>
      </c>
    </row>
    <row r="272" spans="1:18" ht="20.100000000000001" customHeight="1">
      <c r="A272" s="132" t="s">
        <v>27</v>
      </c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</row>
    <row r="273" spans="1:18" ht="20.100000000000001" customHeight="1">
      <c r="A273" s="74" t="s">
        <v>126</v>
      </c>
      <c r="B273" s="143" t="s">
        <v>205</v>
      </c>
      <c r="C273" s="143"/>
      <c r="D273" s="143"/>
      <c r="E273" s="53">
        <v>60</v>
      </c>
      <c r="F273" s="53">
        <v>10</v>
      </c>
      <c r="G273" s="98">
        <v>0.64</v>
      </c>
      <c r="H273" s="98">
        <v>3.08</v>
      </c>
      <c r="I273" s="98">
        <v>11.09</v>
      </c>
      <c r="J273" s="98">
        <v>74.599999999999994</v>
      </c>
      <c r="K273" s="98">
        <v>0.02</v>
      </c>
      <c r="L273" s="98">
        <v>4.08</v>
      </c>
      <c r="M273" s="98">
        <v>0</v>
      </c>
      <c r="N273" s="98">
        <v>1.32</v>
      </c>
      <c r="O273" s="98">
        <v>17.149999999999999</v>
      </c>
      <c r="P273" s="98">
        <v>20.72</v>
      </c>
      <c r="Q273" s="98">
        <v>9.91</v>
      </c>
      <c r="R273" s="98">
        <v>0.44</v>
      </c>
    </row>
    <row r="274" spans="1:18" ht="20.100000000000001" customHeight="1">
      <c r="A274" s="51" t="s">
        <v>144</v>
      </c>
      <c r="B274" s="126" t="s">
        <v>152</v>
      </c>
      <c r="C274" s="126"/>
      <c r="D274" s="126"/>
      <c r="E274" s="51">
        <v>200</v>
      </c>
      <c r="F274" s="51">
        <v>10</v>
      </c>
      <c r="G274" s="86">
        <v>2.9</v>
      </c>
      <c r="H274" s="51">
        <v>6.7</v>
      </c>
      <c r="I274" s="51">
        <v>18</v>
      </c>
      <c r="J274" s="58">
        <v>147.27000000000001</v>
      </c>
      <c r="K274" s="51">
        <v>0.1</v>
      </c>
      <c r="L274" s="51">
        <v>18.100000000000001</v>
      </c>
      <c r="M274" s="51">
        <v>118</v>
      </c>
      <c r="N274" s="51">
        <v>0</v>
      </c>
      <c r="O274" s="51">
        <v>74.900000000000006</v>
      </c>
      <c r="P274" s="51">
        <v>59.8</v>
      </c>
      <c r="Q274" s="51">
        <v>19.600000000000001</v>
      </c>
      <c r="R274" s="51">
        <v>0.9</v>
      </c>
    </row>
    <row r="275" spans="1:18" ht="20.100000000000001" customHeight="1">
      <c r="A275" s="51" t="s">
        <v>145</v>
      </c>
      <c r="B275" s="126" t="s">
        <v>71</v>
      </c>
      <c r="C275" s="126"/>
      <c r="D275" s="126"/>
      <c r="E275" s="51">
        <v>80</v>
      </c>
      <c r="F275" s="51">
        <v>34</v>
      </c>
      <c r="G275" s="86">
        <v>17.3</v>
      </c>
      <c r="H275" s="51">
        <v>14</v>
      </c>
      <c r="I275" s="51">
        <v>17.5</v>
      </c>
      <c r="J275" s="51">
        <v>283</v>
      </c>
      <c r="K275" s="51">
        <v>0.2</v>
      </c>
      <c r="L275" s="51">
        <v>5.5</v>
      </c>
      <c r="M275" s="52">
        <v>0.03</v>
      </c>
      <c r="N275" s="51">
        <v>3.5</v>
      </c>
      <c r="O275" s="51">
        <v>17.5</v>
      </c>
      <c r="P275" s="51">
        <v>175</v>
      </c>
      <c r="Q275" s="51">
        <v>27.5</v>
      </c>
      <c r="R275" s="51">
        <v>2.5</v>
      </c>
    </row>
    <row r="276" spans="1:18" ht="20.100000000000001" customHeight="1">
      <c r="A276" s="51" t="s">
        <v>143</v>
      </c>
      <c r="B276" s="126" t="s">
        <v>57</v>
      </c>
      <c r="C276" s="126"/>
      <c r="D276" s="126"/>
      <c r="E276" s="51">
        <v>150</v>
      </c>
      <c r="F276" s="51">
        <v>8</v>
      </c>
      <c r="G276" s="86">
        <v>4.5999999999999996</v>
      </c>
      <c r="H276" s="51">
        <v>7.3</v>
      </c>
      <c r="I276" s="51">
        <v>48.2</v>
      </c>
      <c r="J276" s="51">
        <v>256.3</v>
      </c>
      <c r="K276" s="52">
        <v>0.03</v>
      </c>
      <c r="L276" s="52">
        <v>0</v>
      </c>
      <c r="M276" s="52">
        <v>0.1</v>
      </c>
      <c r="N276" s="52">
        <v>0.4</v>
      </c>
      <c r="O276" s="51">
        <v>4</v>
      </c>
      <c r="P276" s="51">
        <v>73.2</v>
      </c>
      <c r="Q276" s="51">
        <v>22.8</v>
      </c>
      <c r="R276" s="51">
        <v>0.7</v>
      </c>
    </row>
    <row r="277" spans="1:18" ht="20.100000000000001" customHeight="1">
      <c r="A277" s="3" t="s">
        <v>120</v>
      </c>
      <c r="B277" s="159" t="s">
        <v>40</v>
      </c>
      <c r="C277" s="160"/>
      <c r="D277" s="161"/>
      <c r="E277" s="3">
        <v>200</v>
      </c>
      <c r="F277" s="3">
        <v>3</v>
      </c>
      <c r="G277" s="83">
        <v>0.6</v>
      </c>
      <c r="H277" s="2">
        <v>0.1</v>
      </c>
      <c r="I277" s="3">
        <v>35.700000000000003</v>
      </c>
      <c r="J277" s="3">
        <v>131</v>
      </c>
      <c r="K277" s="2">
        <v>0.02</v>
      </c>
      <c r="L277" s="2">
        <v>51.4</v>
      </c>
      <c r="M277" s="2">
        <v>0.01</v>
      </c>
      <c r="N277" s="2">
        <v>0.5</v>
      </c>
      <c r="O277" s="2">
        <v>21</v>
      </c>
      <c r="P277" s="2">
        <v>23</v>
      </c>
      <c r="Q277" s="2">
        <v>16</v>
      </c>
      <c r="R277" s="7">
        <v>0.7</v>
      </c>
    </row>
    <row r="278" spans="1:18" ht="20.100000000000001" customHeight="1">
      <c r="A278" s="52" t="s">
        <v>33</v>
      </c>
      <c r="B278" s="126" t="s">
        <v>41</v>
      </c>
      <c r="C278" s="126"/>
      <c r="D278" s="126"/>
      <c r="E278" s="51">
        <v>40</v>
      </c>
      <c r="F278" s="51">
        <v>3</v>
      </c>
      <c r="G278" s="86">
        <v>2.6</v>
      </c>
      <c r="H278" s="51">
        <v>0.5</v>
      </c>
      <c r="I278" s="51">
        <v>15.8</v>
      </c>
      <c r="J278" s="51">
        <v>78.239999999999995</v>
      </c>
      <c r="K278" s="51">
        <v>0.1</v>
      </c>
      <c r="L278" s="52">
        <v>0</v>
      </c>
      <c r="M278" s="52">
        <v>0</v>
      </c>
      <c r="N278" s="52">
        <v>0.8</v>
      </c>
      <c r="O278" s="51">
        <v>5.8</v>
      </c>
      <c r="P278" s="51">
        <v>6.7</v>
      </c>
      <c r="Q278" s="51">
        <v>27.9</v>
      </c>
      <c r="R278" s="51">
        <v>1.6</v>
      </c>
    </row>
    <row r="279" spans="1:18" ht="20.100000000000001" customHeight="1">
      <c r="A279" s="132" t="s">
        <v>28</v>
      </c>
      <c r="B279" s="132"/>
      <c r="C279" s="132"/>
      <c r="D279" s="132"/>
      <c r="E279" s="132"/>
      <c r="F279" s="102">
        <f>SUM(F273:F278)</f>
        <v>68</v>
      </c>
      <c r="G279" s="54">
        <f>SUM(G273:G278)</f>
        <v>28.64</v>
      </c>
      <c r="H279" s="86">
        <f t="shared" ref="H279:R279" si="34">SUM(H273:H278)</f>
        <v>31.680000000000003</v>
      </c>
      <c r="I279" s="86">
        <f t="shared" si="34"/>
        <v>146.29000000000002</v>
      </c>
      <c r="J279" s="86">
        <f t="shared" si="34"/>
        <v>970.41000000000008</v>
      </c>
      <c r="K279" s="86">
        <f t="shared" si="34"/>
        <v>0.47</v>
      </c>
      <c r="L279" s="86">
        <f t="shared" si="34"/>
        <v>79.08</v>
      </c>
      <c r="M279" s="86">
        <f t="shared" si="34"/>
        <v>118.14</v>
      </c>
      <c r="N279" s="86">
        <f t="shared" si="34"/>
        <v>6.5200000000000005</v>
      </c>
      <c r="O279" s="86">
        <f t="shared" si="34"/>
        <v>140.35000000000002</v>
      </c>
      <c r="P279" s="86">
        <f t="shared" si="34"/>
        <v>358.41999999999996</v>
      </c>
      <c r="Q279" s="86">
        <f t="shared" si="34"/>
        <v>123.71000000000001</v>
      </c>
      <c r="R279" s="86">
        <f t="shared" si="34"/>
        <v>6.84</v>
      </c>
    </row>
    <row r="280" spans="1:18" ht="20.100000000000001" customHeight="1">
      <c r="A280" s="120" t="s">
        <v>29</v>
      </c>
      <c r="B280" s="120"/>
      <c r="C280" s="120"/>
      <c r="D280" s="120"/>
      <c r="E280" s="120"/>
      <c r="F280" s="112">
        <f>F279+F271</f>
        <v>108</v>
      </c>
      <c r="G280" s="54">
        <f>G279+G271</f>
        <v>39.299999999999997</v>
      </c>
      <c r="H280" s="54">
        <f t="shared" ref="H280:R280" si="35">H279+H271</f>
        <v>38.580000000000005</v>
      </c>
      <c r="I280" s="54">
        <f t="shared" si="35"/>
        <v>191.39000000000001</v>
      </c>
      <c r="J280" s="54">
        <f t="shared" si="35"/>
        <v>1262.0100000000002</v>
      </c>
      <c r="K280" s="54">
        <f t="shared" si="35"/>
        <v>0.56999999999999995</v>
      </c>
      <c r="L280" s="54">
        <f t="shared" si="35"/>
        <v>139.28</v>
      </c>
      <c r="M280" s="54">
        <f t="shared" si="35"/>
        <v>118.25</v>
      </c>
      <c r="N280" s="54">
        <f t="shared" si="35"/>
        <v>7.2200000000000006</v>
      </c>
      <c r="O280" s="54">
        <f t="shared" si="35"/>
        <v>261.75</v>
      </c>
      <c r="P280" s="54">
        <f t="shared" si="35"/>
        <v>531.91999999999996</v>
      </c>
      <c r="Q280" s="54">
        <f t="shared" si="35"/>
        <v>164.11</v>
      </c>
      <c r="R280" s="54">
        <f t="shared" si="35"/>
        <v>9.44</v>
      </c>
    </row>
    <row r="281" spans="1:18" ht="20.100000000000001" customHeight="1">
      <c r="A281" s="120" t="s">
        <v>156</v>
      </c>
      <c r="B281" s="120"/>
      <c r="C281" s="120"/>
      <c r="D281" s="120"/>
      <c r="E281" s="120"/>
      <c r="F281" s="112">
        <f>108*12</f>
        <v>1296</v>
      </c>
      <c r="G281" s="54">
        <f>G257+G234+G210+G187+G164+G140+G118+G94+G70+G47+G23+G280</f>
        <v>533.59</v>
      </c>
      <c r="H281" s="54">
        <f t="shared" ref="H281:R281" si="36">H257+H234+H210+H187+H164+H140+H118+H94+H70+H47+H23+H280</f>
        <v>535.58000000000004</v>
      </c>
      <c r="I281" s="54">
        <f t="shared" si="36"/>
        <v>2352.0399999999995</v>
      </c>
      <c r="J281" s="54">
        <f t="shared" si="36"/>
        <v>15913</v>
      </c>
      <c r="K281" s="54">
        <f t="shared" si="36"/>
        <v>22.210000000000004</v>
      </c>
      <c r="L281" s="54">
        <f t="shared" si="36"/>
        <v>1616.8</v>
      </c>
      <c r="M281" s="54">
        <f t="shared" si="36"/>
        <v>299.08500000000004</v>
      </c>
      <c r="N281" s="54">
        <f t="shared" si="36"/>
        <v>109.82</v>
      </c>
      <c r="O281" s="54">
        <f t="shared" si="36"/>
        <v>4969.68</v>
      </c>
      <c r="P281" s="54">
        <f t="shared" si="36"/>
        <v>8685.01</v>
      </c>
      <c r="Q281" s="54">
        <f t="shared" si="36"/>
        <v>2304.0800000000004</v>
      </c>
      <c r="R281" s="54">
        <f t="shared" si="36"/>
        <v>133.27000000000001</v>
      </c>
    </row>
    <row r="282" spans="1:18" ht="20.100000000000001" customHeight="1">
      <c r="A282" s="120" t="s">
        <v>102</v>
      </c>
      <c r="B282" s="120"/>
      <c r="C282" s="120"/>
      <c r="D282" s="120"/>
      <c r="E282" s="120"/>
      <c r="F282" s="112">
        <f>F281/12</f>
        <v>108</v>
      </c>
      <c r="G282" s="60">
        <f>G281/12</f>
        <v>44.465833333333336</v>
      </c>
      <c r="H282" s="60">
        <f t="shared" ref="H282:R282" si="37">H281/12</f>
        <v>44.631666666666668</v>
      </c>
      <c r="I282" s="60">
        <f t="shared" si="37"/>
        <v>196.0033333333333</v>
      </c>
      <c r="J282" s="60">
        <f t="shared" si="37"/>
        <v>1326.0833333333333</v>
      </c>
      <c r="K282" s="60">
        <f t="shared" si="37"/>
        <v>1.8508333333333338</v>
      </c>
      <c r="L282" s="60">
        <f t="shared" si="37"/>
        <v>134.73333333333332</v>
      </c>
      <c r="M282" s="60">
        <f t="shared" si="37"/>
        <v>24.923750000000002</v>
      </c>
      <c r="N282" s="60">
        <f t="shared" si="37"/>
        <v>9.1516666666666655</v>
      </c>
      <c r="O282" s="60">
        <f t="shared" si="37"/>
        <v>414.14000000000004</v>
      </c>
      <c r="P282" s="60">
        <f t="shared" si="37"/>
        <v>723.75083333333339</v>
      </c>
      <c r="Q282" s="60">
        <f t="shared" si="37"/>
        <v>192.00666666666669</v>
      </c>
      <c r="R282" s="60">
        <f t="shared" si="37"/>
        <v>11.105833333333335</v>
      </c>
    </row>
    <row r="283" spans="1:18" ht="20.100000000000001" customHeight="1">
      <c r="A283" s="18"/>
      <c r="B283" s="18"/>
      <c r="C283" s="18"/>
      <c r="D283" s="18"/>
      <c r="E283" s="18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</row>
    <row r="284" spans="1:18" ht="20.100000000000001" customHeight="1">
      <c r="A284" s="25"/>
      <c r="B284" s="25"/>
      <c r="C284" s="25"/>
      <c r="D284" s="25"/>
      <c r="E284" s="25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</row>
    <row r="285" spans="1:18" ht="25.5" customHeight="1">
      <c r="A285" s="178" t="s">
        <v>78</v>
      </c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178"/>
      <c r="O285" s="178"/>
      <c r="P285" s="178"/>
      <c r="Q285" s="178"/>
      <c r="R285" s="178"/>
    </row>
    <row r="286" spans="1:18" ht="26.25" customHeight="1">
      <c r="A286" s="178" t="s">
        <v>79</v>
      </c>
      <c r="B286" s="178"/>
      <c r="C286" s="178"/>
      <c r="D286" s="178"/>
      <c r="E286" s="178"/>
      <c r="F286" s="178"/>
      <c r="G286" s="178"/>
      <c r="H286" s="178"/>
      <c r="I286" s="178"/>
      <c r="J286" s="178"/>
      <c r="K286" s="178"/>
      <c r="L286" s="178"/>
      <c r="M286" s="178"/>
      <c r="N286" s="178"/>
      <c r="O286" s="178"/>
      <c r="P286" s="178"/>
      <c r="Q286" s="178"/>
      <c r="R286" s="178"/>
    </row>
    <row r="287" spans="1:18" ht="27.75" customHeight="1">
      <c r="A287" s="178" t="s">
        <v>80</v>
      </c>
      <c r="B287" s="178"/>
      <c r="C287" s="178"/>
      <c r="D287" s="178"/>
      <c r="E287" s="178"/>
      <c r="F287" s="178"/>
      <c r="G287" s="178"/>
      <c r="H287" s="178"/>
      <c r="I287" s="178"/>
      <c r="J287" s="178"/>
      <c r="K287" s="178"/>
      <c r="L287" s="178"/>
      <c r="M287" s="178"/>
      <c r="N287" s="178"/>
      <c r="O287" s="178"/>
      <c r="P287" s="178"/>
      <c r="Q287" s="178"/>
      <c r="R287" s="178"/>
    </row>
    <row r="288" spans="1:18" ht="11.45" customHeight="1">
      <c r="A288" s="28"/>
      <c r="B288" s="13"/>
      <c r="C288" s="13"/>
      <c r="D288" s="13"/>
      <c r="E288" s="13"/>
      <c r="F288" s="106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9" ht="21.75" customHeight="1">
      <c r="A289" s="184" t="s">
        <v>81</v>
      </c>
      <c r="B289" s="184"/>
      <c r="C289" s="184"/>
      <c r="D289" s="184"/>
      <c r="E289" s="184"/>
      <c r="F289" s="184"/>
      <c r="G289" s="184"/>
      <c r="H289" s="184"/>
      <c r="I289" s="184"/>
      <c r="J289" s="184"/>
      <c r="K289" s="184"/>
      <c r="L289" s="184"/>
      <c r="M289" s="184"/>
      <c r="N289" s="184"/>
      <c r="O289" s="184"/>
      <c r="P289" s="184"/>
      <c r="Q289" s="184"/>
      <c r="R289" s="184"/>
      <c r="S289" s="10"/>
    </row>
    <row r="290" spans="1:19" ht="11.45" customHeight="1">
      <c r="A290" s="45"/>
      <c r="B290" s="45"/>
      <c r="C290" s="46"/>
      <c r="D290" s="46"/>
      <c r="E290" s="46"/>
      <c r="F290" s="113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11"/>
    </row>
    <row r="291" spans="1:19" s="47" customFormat="1" ht="28.5" customHeight="1">
      <c r="A291" s="185" t="s">
        <v>82</v>
      </c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</row>
    <row r="292" spans="1:19" s="48" customFormat="1" ht="32.25" customHeight="1">
      <c r="A292" s="174" t="s">
        <v>157</v>
      </c>
      <c r="B292" s="174"/>
      <c r="C292" s="174"/>
      <c r="D292" s="174"/>
      <c r="E292" s="174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4"/>
    </row>
    <row r="293" spans="1:19" s="47" customFormat="1" ht="21.75" customHeight="1">
      <c r="A293" s="175" t="s">
        <v>158</v>
      </c>
      <c r="B293" s="175"/>
      <c r="C293" s="175"/>
      <c r="D293" s="175"/>
      <c r="E293" s="175"/>
      <c r="F293" s="175"/>
      <c r="G293" s="175"/>
      <c r="H293" s="175"/>
      <c r="I293" s="175"/>
      <c r="J293" s="175"/>
      <c r="K293" s="175"/>
      <c r="L293" s="175"/>
      <c r="M293" s="175"/>
      <c r="N293" s="175"/>
      <c r="O293" s="175"/>
      <c r="P293" s="175"/>
      <c r="Q293" s="175"/>
      <c r="R293" s="175"/>
    </row>
    <row r="294" spans="1:19" s="48" customFormat="1" ht="18.75" customHeight="1">
      <c r="A294" s="176" t="s">
        <v>159</v>
      </c>
      <c r="B294" s="176"/>
      <c r="C294" s="176"/>
      <c r="D294" s="176"/>
      <c r="E294" s="176"/>
      <c r="F294" s="176"/>
      <c r="G294" s="176"/>
      <c r="H294" s="176"/>
      <c r="I294" s="176"/>
      <c r="J294" s="176"/>
      <c r="K294" s="176"/>
      <c r="L294" s="176"/>
      <c r="M294" s="176"/>
      <c r="N294" s="176"/>
      <c r="O294" s="176"/>
      <c r="P294" s="176"/>
      <c r="Q294" s="176"/>
      <c r="R294" s="176"/>
    </row>
    <row r="295" spans="1:19" s="48" customFormat="1" ht="24" customHeight="1">
      <c r="A295" s="177" t="s">
        <v>160</v>
      </c>
      <c r="B295" s="177"/>
      <c r="C295" s="177"/>
      <c r="D295" s="177"/>
      <c r="E295" s="177"/>
      <c r="F295" s="177"/>
      <c r="G295" s="177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</row>
    <row r="296" spans="1:19" ht="11.45" customHeight="1">
      <c r="A296" s="45"/>
      <c r="B296" s="45"/>
      <c r="C296" s="46"/>
      <c r="D296" s="46"/>
      <c r="E296" s="46"/>
      <c r="F296" s="113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11"/>
    </row>
    <row r="297" spans="1:19" ht="11.45" customHeight="1">
      <c r="A297" s="45"/>
      <c r="B297" s="45"/>
      <c r="C297" s="46"/>
      <c r="D297" s="46"/>
      <c r="E297" s="46"/>
      <c r="F297" s="113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11"/>
    </row>
  </sheetData>
  <mergeCells count="391">
    <mergeCell ref="A289:R289"/>
    <mergeCell ref="A291:R291"/>
    <mergeCell ref="A292:R292"/>
    <mergeCell ref="A293:R293"/>
    <mergeCell ref="A294:R294"/>
    <mergeCell ref="A295:R295"/>
    <mergeCell ref="A280:E280"/>
    <mergeCell ref="A281:E281"/>
    <mergeCell ref="A282:E282"/>
    <mergeCell ref="A285:R285"/>
    <mergeCell ref="A286:R286"/>
    <mergeCell ref="A287:R287"/>
    <mergeCell ref="B274:D274"/>
    <mergeCell ref="B275:D275"/>
    <mergeCell ref="B276:D276"/>
    <mergeCell ref="B277:D277"/>
    <mergeCell ref="B278:D278"/>
    <mergeCell ref="A279:E279"/>
    <mergeCell ref="B268:D268"/>
    <mergeCell ref="B269:D269"/>
    <mergeCell ref="B270:D270"/>
    <mergeCell ref="A271:E271"/>
    <mergeCell ref="A272:R272"/>
    <mergeCell ref="B273:D273"/>
    <mergeCell ref="K262:N262"/>
    <mergeCell ref="O262:R262"/>
    <mergeCell ref="B264:D264"/>
    <mergeCell ref="A265:R265"/>
    <mergeCell ref="B266:D266"/>
    <mergeCell ref="B267:D267"/>
    <mergeCell ref="A262:A263"/>
    <mergeCell ref="B262:D263"/>
    <mergeCell ref="E262:E263"/>
    <mergeCell ref="F262:F263"/>
    <mergeCell ref="G262:I262"/>
    <mergeCell ref="J262:J263"/>
    <mergeCell ref="A258:I258"/>
    <mergeCell ref="J258:R258"/>
    <mergeCell ref="A259:R259"/>
    <mergeCell ref="G260:H260"/>
    <mergeCell ref="L260:M260"/>
    <mergeCell ref="G261:H261"/>
    <mergeCell ref="L261:M261"/>
    <mergeCell ref="N261:O261"/>
    <mergeCell ref="B252:D252"/>
    <mergeCell ref="B253:D253"/>
    <mergeCell ref="B254:D254"/>
    <mergeCell ref="B255:D255"/>
    <mergeCell ref="A256:E256"/>
    <mergeCell ref="A257:E257"/>
    <mergeCell ref="B246:D246"/>
    <mergeCell ref="B247:D247"/>
    <mergeCell ref="A248:E248"/>
    <mergeCell ref="A249:R249"/>
    <mergeCell ref="B250:D250"/>
    <mergeCell ref="B251:D251"/>
    <mergeCell ref="K240:N240"/>
    <mergeCell ref="O240:R240"/>
    <mergeCell ref="B242:D242"/>
    <mergeCell ref="A243:R243"/>
    <mergeCell ref="B244:D244"/>
    <mergeCell ref="B245:D245"/>
    <mergeCell ref="A240:A241"/>
    <mergeCell ref="B240:D241"/>
    <mergeCell ref="E240:E241"/>
    <mergeCell ref="F240:F241"/>
    <mergeCell ref="G240:I240"/>
    <mergeCell ref="J240:J241"/>
    <mergeCell ref="A235:I235"/>
    <mergeCell ref="J235:R235"/>
    <mergeCell ref="A236:R236"/>
    <mergeCell ref="G238:H238"/>
    <mergeCell ref="L238:M238"/>
    <mergeCell ref="G239:H239"/>
    <mergeCell ref="L239:M239"/>
    <mergeCell ref="B229:D229"/>
    <mergeCell ref="B230:D230"/>
    <mergeCell ref="B231:D231"/>
    <mergeCell ref="B232:D232"/>
    <mergeCell ref="A233:E233"/>
    <mergeCell ref="A234:E234"/>
    <mergeCell ref="B223:D223"/>
    <mergeCell ref="B224:D224"/>
    <mergeCell ref="A225:E225"/>
    <mergeCell ref="A226:R226"/>
    <mergeCell ref="B227:D227"/>
    <mergeCell ref="B228:D228"/>
    <mergeCell ref="K216:N216"/>
    <mergeCell ref="O216:R216"/>
    <mergeCell ref="B218:D218"/>
    <mergeCell ref="A219:R219"/>
    <mergeCell ref="B220:D220"/>
    <mergeCell ref="B221:D221"/>
    <mergeCell ref="A216:A217"/>
    <mergeCell ref="B216:D217"/>
    <mergeCell ref="E216:E217"/>
    <mergeCell ref="F216:F217"/>
    <mergeCell ref="G216:I216"/>
    <mergeCell ref="J216:J217"/>
    <mergeCell ref="B222:D222"/>
    <mergeCell ref="A211:I211"/>
    <mergeCell ref="J211:R211"/>
    <mergeCell ref="A212:R212"/>
    <mergeCell ref="G214:H214"/>
    <mergeCell ref="L214:M214"/>
    <mergeCell ref="G215:H215"/>
    <mergeCell ref="L215:M215"/>
    <mergeCell ref="B205:D205"/>
    <mergeCell ref="B206:D206"/>
    <mergeCell ref="B207:D207"/>
    <mergeCell ref="B208:D208"/>
    <mergeCell ref="A209:E209"/>
    <mergeCell ref="A210:E210"/>
    <mergeCell ref="B199:D199"/>
    <mergeCell ref="B200:D200"/>
    <mergeCell ref="A201:E201"/>
    <mergeCell ref="A202:R202"/>
    <mergeCell ref="B203:D203"/>
    <mergeCell ref="B204:D204"/>
    <mergeCell ref="K193:N193"/>
    <mergeCell ref="O193:R193"/>
    <mergeCell ref="B195:D195"/>
    <mergeCell ref="A196:R196"/>
    <mergeCell ref="B197:D197"/>
    <mergeCell ref="B198:D198"/>
    <mergeCell ref="A193:A194"/>
    <mergeCell ref="B193:D194"/>
    <mergeCell ref="E193:E194"/>
    <mergeCell ref="F193:F194"/>
    <mergeCell ref="G193:I193"/>
    <mergeCell ref="J193:J194"/>
    <mergeCell ref="J188:R188"/>
    <mergeCell ref="A189:R189"/>
    <mergeCell ref="G191:H191"/>
    <mergeCell ref="L191:M191"/>
    <mergeCell ref="G192:H192"/>
    <mergeCell ref="L192:M192"/>
    <mergeCell ref="B183:D183"/>
    <mergeCell ref="B184:D184"/>
    <mergeCell ref="B185:D185"/>
    <mergeCell ref="A186:E186"/>
    <mergeCell ref="A187:E187"/>
    <mergeCell ref="A188:I188"/>
    <mergeCell ref="B177:D177"/>
    <mergeCell ref="B178:D178"/>
    <mergeCell ref="A179:E179"/>
    <mergeCell ref="A180:R180"/>
    <mergeCell ref="B181:D181"/>
    <mergeCell ref="B182:D182"/>
    <mergeCell ref="O170:R170"/>
    <mergeCell ref="B172:D172"/>
    <mergeCell ref="A173:R173"/>
    <mergeCell ref="B174:D174"/>
    <mergeCell ref="B175:D175"/>
    <mergeCell ref="B176:D176"/>
    <mergeCell ref="G169:H169"/>
    <mergeCell ref="L169:M169"/>
    <mergeCell ref="A170:A171"/>
    <mergeCell ref="B170:D171"/>
    <mergeCell ref="E170:E171"/>
    <mergeCell ref="F170:F171"/>
    <mergeCell ref="G170:I170"/>
    <mergeCell ref="J170:J171"/>
    <mergeCell ref="K170:N170"/>
    <mergeCell ref="A164:E164"/>
    <mergeCell ref="A165:I165"/>
    <mergeCell ref="J165:R165"/>
    <mergeCell ref="A166:R166"/>
    <mergeCell ref="G168:H168"/>
    <mergeCell ref="L168:M168"/>
    <mergeCell ref="B158:D158"/>
    <mergeCell ref="B159:D159"/>
    <mergeCell ref="B160:D160"/>
    <mergeCell ref="B161:D161"/>
    <mergeCell ref="B162:D162"/>
    <mergeCell ref="A163:E163"/>
    <mergeCell ref="B152:D152"/>
    <mergeCell ref="B153:D153"/>
    <mergeCell ref="B154:D154"/>
    <mergeCell ref="A155:E155"/>
    <mergeCell ref="A156:R156"/>
    <mergeCell ref="B157:D157"/>
    <mergeCell ref="K146:N146"/>
    <mergeCell ref="O146:R146"/>
    <mergeCell ref="B148:D148"/>
    <mergeCell ref="A149:R149"/>
    <mergeCell ref="B150:D150"/>
    <mergeCell ref="B151:D151"/>
    <mergeCell ref="A146:A147"/>
    <mergeCell ref="B146:D147"/>
    <mergeCell ref="E146:E147"/>
    <mergeCell ref="F146:F147"/>
    <mergeCell ref="G146:I146"/>
    <mergeCell ref="J146:J147"/>
    <mergeCell ref="A141:I141"/>
    <mergeCell ref="J141:R141"/>
    <mergeCell ref="A142:R142"/>
    <mergeCell ref="G144:H144"/>
    <mergeCell ref="L144:M144"/>
    <mergeCell ref="G145:H145"/>
    <mergeCell ref="L145:M145"/>
    <mergeCell ref="B135:D135"/>
    <mergeCell ref="B136:D136"/>
    <mergeCell ref="B137:D137"/>
    <mergeCell ref="B138:D138"/>
    <mergeCell ref="A139:E139"/>
    <mergeCell ref="A140:E140"/>
    <mergeCell ref="B129:D129"/>
    <mergeCell ref="B130:D130"/>
    <mergeCell ref="A131:E131"/>
    <mergeCell ref="A132:R132"/>
    <mergeCell ref="B133:D133"/>
    <mergeCell ref="B134:D134"/>
    <mergeCell ref="K123:N123"/>
    <mergeCell ref="O123:R123"/>
    <mergeCell ref="B125:D125"/>
    <mergeCell ref="A126:R126"/>
    <mergeCell ref="B127:D127"/>
    <mergeCell ref="B128:D128"/>
    <mergeCell ref="A123:A124"/>
    <mergeCell ref="B123:D124"/>
    <mergeCell ref="E123:E124"/>
    <mergeCell ref="F123:F124"/>
    <mergeCell ref="G123:I123"/>
    <mergeCell ref="J123:J124"/>
    <mergeCell ref="A119:I119"/>
    <mergeCell ref="J119:R119"/>
    <mergeCell ref="A120:R120"/>
    <mergeCell ref="G121:H121"/>
    <mergeCell ref="L121:M121"/>
    <mergeCell ref="G122:H122"/>
    <mergeCell ref="L122:M122"/>
    <mergeCell ref="N122:O122"/>
    <mergeCell ref="B113:D113"/>
    <mergeCell ref="B114:D114"/>
    <mergeCell ref="B115:D115"/>
    <mergeCell ref="B116:D116"/>
    <mergeCell ref="A117:E117"/>
    <mergeCell ref="A118:E118"/>
    <mergeCell ref="B107:D107"/>
    <mergeCell ref="B108:D108"/>
    <mergeCell ref="A109:E109"/>
    <mergeCell ref="A110:R110"/>
    <mergeCell ref="B111:D111"/>
    <mergeCell ref="B112:D112"/>
    <mergeCell ref="O100:R100"/>
    <mergeCell ref="B102:D102"/>
    <mergeCell ref="A103:R103"/>
    <mergeCell ref="B104:D104"/>
    <mergeCell ref="B105:D105"/>
    <mergeCell ref="B106:D106"/>
    <mergeCell ref="G99:H99"/>
    <mergeCell ref="L99:M99"/>
    <mergeCell ref="A100:A101"/>
    <mergeCell ref="B100:D101"/>
    <mergeCell ref="E100:E101"/>
    <mergeCell ref="F100:F101"/>
    <mergeCell ref="G100:I100"/>
    <mergeCell ref="J100:J101"/>
    <mergeCell ref="K100:N100"/>
    <mergeCell ref="A94:E94"/>
    <mergeCell ref="A95:I95"/>
    <mergeCell ref="J95:R95"/>
    <mergeCell ref="A96:R96"/>
    <mergeCell ref="G98:H98"/>
    <mergeCell ref="L98:M98"/>
    <mergeCell ref="B88:D88"/>
    <mergeCell ref="B89:D89"/>
    <mergeCell ref="B90:D90"/>
    <mergeCell ref="B91:D91"/>
    <mergeCell ref="B92:D92"/>
    <mergeCell ref="A93:E93"/>
    <mergeCell ref="B82:D82"/>
    <mergeCell ref="B83:D83"/>
    <mergeCell ref="B84:D84"/>
    <mergeCell ref="A85:E85"/>
    <mergeCell ref="A86:R86"/>
    <mergeCell ref="B87:D87"/>
    <mergeCell ref="K76:N76"/>
    <mergeCell ref="O76:R76"/>
    <mergeCell ref="B78:D78"/>
    <mergeCell ref="A79:R79"/>
    <mergeCell ref="B80:D80"/>
    <mergeCell ref="B81:D81"/>
    <mergeCell ref="A76:A77"/>
    <mergeCell ref="B76:D77"/>
    <mergeCell ref="E76:E77"/>
    <mergeCell ref="F76:F77"/>
    <mergeCell ref="G76:I76"/>
    <mergeCell ref="J76:J77"/>
    <mergeCell ref="J71:R71"/>
    <mergeCell ref="A72:R72"/>
    <mergeCell ref="G74:H74"/>
    <mergeCell ref="L74:M74"/>
    <mergeCell ref="G75:H75"/>
    <mergeCell ref="L75:M75"/>
    <mergeCell ref="B66:D66"/>
    <mergeCell ref="B67:D67"/>
    <mergeCell ref="B68:D68"/>
    <mergeCell ref="A69:E69"/>
    <mergeCell ref="A70:E70"/>
    <mergeCell ref="A71:I71"/>
    <mergeCell ref="B60:D60"/>
    <mergeCell ref="A61:E61"/>
    <mergeCell ref="A62:R62"/>
    <mergeCell ref="B63:D63"/>
    <mergeCell ref="B64:D64"/>
    <mergeCell ref="B65:D65"/>
    <mergeCell ref="O53:R53"/>
    <mergeCell ref="B55:D55"/>
    <mergeCell ref="A56:R56"/>
    <mergeCell ref="B57:D57"/>
    <mergeCell ref="B58:D58"/>
    <mergeCell ref="B59:D59"/>
    <mergeCell ref="G52:H52"/>
    <mergeCell ref="L52:M52"/>
    <mergeCell ref="A53:A54"/>
    <mergeCell ref="B53:D54"/>
    <mergeCell ref="E53:E54"/>
    <mergeCell ref="F53:F54"/>
    <mergeCell ref="G53:I53"/>
    <mergeCell ref="J53:J54"/>
    <mergeCell ref="K53:N53"/>
    <mergeCell ref="A47:E47"/>
    <mergeCell ref="A48:I48"/>
    <mergeCell ref="J48:R48"/>
    <mergeCell ref="A49:R49"/>
    <mergeCell ref="G51:H51"/>
    <mergeCell ref="L51:M51"/>
    <mergeCell ref="B41:D41"/>
    <mergeCell ref="B42:D42"/>
    <mergeCell ref="B43:D43"/>
    <mergeCell ref="B44:D44"/>
    <mergeCell ref="B45:D45"/>
    <mergeCell ref="A46:E46"/>
    <mergeCell ref="B35:D35"/>
    <mergeCell ref="B36:D36"/>
    <mergeCell ref="B37:D37"/>
    <mergeCell ref="A38:E38"/>
    <mergeCell ref="A39:R39"/>
    <mergeCell ref="B40:D40"/>
    <mergeCell ref="K29:N29"/>
    <mergeCell ref="O29:R29"/>
    <mergeCell ref="B31:D31"/>
    <mergeCell ref="A32:R32"/>
    <mergeCell ref="B33:D33"/>
    <mergeCell ref="B34:D34"/>
    <mergeCell ref="A29:A30"/>
    <mergeCell ref="B29:D30"/>
    <mergeCell ref="E29:E30"/>
    <mergeCell ref="F29:F30"/>
    <mergeCell ref="G29:I29"/>
    <mergeCell ref="J29:J30"/>
    <mergeCell ref="A24:I24"/>
    <mergeCell ref="J24:R24"/>
    <mergeCell ref="A25:R25"/>
    <mergeCell ref="G27:H27"/>
    <mergeCell ref="L27:M27"/>
    <mergeCell ref="G28:H28"/>
    <mergeCell ref="L28:M28"/>
    <mergeCell ref="B18:D18"/>
    <mergeCell ref="B19:D19"/>
    <mergeCell ref="B20:D20"/>
    <mergeCell ref="B21:D21"/>
    <mergeCell ref="A22:E22"/>
    <mergeCell ref="A23:E23"/>
    <mergeCell ref="B14:D14"/>
    <mergeCell ref="A15:E15"/>
    <mergeCell ref="A16:R16"/>
    <mergeCell ref="B17:D17"/>
    <mergeCell ref="K6:N6"/>
    <mergeCell ref="O6:R6"/>
    <mergeCell ref="B8:D8"/>
    <mergeCell ref="A9:R9"/>
    <mergeCell ref="B10:D10"/>
    <mergeCell ref="B11:D11"/>
    <mergeCell ref="A6:A7"/>
    <mergeCell ref="B6:D7"/>
    <mergeCell ref="E6:E7"/>
    <mergeCell ref="F6:F7"/>
    <mergeCell ref="G6:I6"/>
    <mergeCell ref="J6:J7"/>
    <mergeCell ref="A1:I1"/>
    <mergeCell ref="J1:R1"/>
    <mergeCell ref="A2:R2"/>
    <mergeCell ref="G4:H4"/>
    <mergeCell ref="L4:M4"/>
    <mergeCell ref="G5:H5"/>
    <mergeCell ref="L5:M5"/>
    <mergeCell ref="B12:D12"/>
    <mergeCell ref="B13:D13"/>
  </mergeCells>
  <pageMargins left="0.70866141732283472" right="0.39" top="0.74803149606299213" bottom="0.74803149606299213" header="0.31496062992125984" footer="0.31496062992125984"/>
  <pageSetup paperSize="9" scale="79" orientation="landscape" r:id="rId1"/>
  <rowBreaks count="12" manualBreakCount="12">
    <brk id="23" max="16383" man="1"/>
    <brk id="47" max="16383" man="1"/>
    <brk id="70" max="16383" man="1"/>
    <brk id="94" max="16383" man="1"/>
    <brk id="118" max="16383" man="1"/>
    <brk id="140" max="16383" man="1"/>
    <brk id="164" max="16383" man="1"/>
    <brk id="187" max="16383" man="1"/>
    <brk id="210" max="16383" man="1"/>
    <brk id="234" max="16383" man="1"/>
    <brk id="257" max="16383" man="1"/>
    <brk id="2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12-18 лет</vt:lpstr>
      <vt:lpstr>7-11 лет</vt:lpstr>
      <vt:lpstr>'12-18 лет'!Область_печати</vt:lpstr>
      <vt:lpstr>'7-11 лет'!Область_печати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SERVER(STK)</dc:creator>
  <cp:lastModifiedBy>SERVER(STK)</cp:lastModifiedBy>
  <cp:lastPrinted>2021-11-12T07:23:23Z</cp:lastPrinted>
  <dcterms:created xsi:type="dcterms:W3CDTF">2021-10-26T13:41:29Z</dcterms:created>
  <dcterms:modified xsi:type="dcterms:W3CDTF">2021-11-12T08:47:02Z</dcterms:modified>
</cp:coreProperties>
</file>